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 tabRatio="574"/>
  </bookViews>
  <sheets>
    <sheet name="P.O LOTE 03" sheetId="5" r:id="rId1"/>
  </sheets>
  <definedNames>
    <definedName name="_xlnm.Print_Area" localSheetId="0">'P.O LOTE 03'!$A$10:$K$115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H67" i="5" l="1"/>
  <c r="J67" i="5" s="1"/>
  <c r="J26" i="5" l="1"/>
  <c r="K26" i="5" l="1"/>
  <c r="J79" i="5"/>
  <c r="J78" i="5"/>
  <c r="J34" i="5" l="1"/>
  <c r="J33" i="5"/>
  <c r="K34" i="5" l="1"/>
  <c r="J107" i="5"/>
  <c r="K107" i="5" s="1"/>
  <c r="J106" i="5"/>
  <c r="K106" i="5" s="1"/>
  <c r="K79" i="5" l="1"/>
  <c r="K78" i="5"/>
  <c r="K33" i="5" l="1"/>
  <c r="K67" i="5" l="1"/>
  <c r="J105" i="5"/>
  <c r="J104" i="5"/>
  <c r="J103" i="5"/>
  <c r="J102" i="5"/>
  <c r="J101" i="5"/>
  <c r="J100" i="5"/>
  <c r="J99" i="5"/>
  <c r="J98" i="5"/>
  <c r="J97" i="5"/>
  <c r="J96" i="5"/>
  <c r="J95" i="5"/>
  <c r="J94" i="5"/>
  <c r="J93" i="5"/>
  <c r="J92" i="5"/>
  <c r="J91" i="5"/>
  <c r="J88" i="5"/>
  <c r="J87" i="5"/>
  <c r="J86" i="5"/>
  <c r="J85" i="5"/>
  <c r="K85" i="5" s="1"/>
  <c r="J84" i="5"/>
  <c r="K84" i="5" s="1"/>
  <c r="J83" i="5"/>
  <c r="K83" i="5" s="1"/>
  <c r="J82" i="5"/>
  <c r="K82" i="5" s="1"/>
  <c r="J77" i="5"/>
  <c r="K77" i="5" s="1"/>
  <c r="J76" i="5"/>
  <c r="K76" i="5" s="1"/>
  <c r="J75" i="5"/>
  <c r="K75" i="5" s="1"/>
  <c r="J74" i="5"/>
  <c r="K74" i="5" s="1"/>
  <c r="J73" i="5"/>
  <c r="K73" i="5" s="1"/>
  <c r="J72" i="5"/>
  <c r="K72" i="5" s="1"/>
  <c r="J71" i="5"/>
  <c r="K71" i="5" s="1"/>
  <c r="J70" i="5"/>
  <c r="K70" i="5" s="1"/>
  <c r="J66" i="5"/>
  <c r="K66" i="5" s="1"/>
  <c r="J65" i="5"/>
  <c r="J64" i="5"/>
  <c r="J63" i="5"/>
  <c r="K63" i="5" s="1"/>
  <c r="J62" i="5"/>
  <c r="K62" i="5" s="1"/>
  <c r="J61" i="5"/>
  <c r="K61" i="5" s="1"/>
  <c r="J58" i="5"/>
  <c r="J57" i="5"/>
  <c r="J56" i="5"/>
  <c r="J55" i="5"/>
  <c r="J54" i="5"/>
  <c r="J53" i="5"/>
  <c r="J52" i="5"/>
  <c r="J51" i="5"/>
  <c r="J50" i="5"/>
  <c r="J49" i="5"/>
  <c r="J48" i="5"/>
  <c r="J47" i="5"/>
  <c r="J46" i="5"/>
  <c r="J45" i="5"/>
  <c r="J44" i="5"/>
  <c r="J43" i="5"/>
  <c r="J42" i="5"/>
  <c r="J41" i="5"/>
  <c r="J40" i="5"/>
  <c r="J39" i="5"/>
  <c r="J38" i="5"/>
  <c r="J37" i="5"/>
  <c r="J32" i="5"/>
  <c r="J31" i="5"/>
  <c r="J30" i="5"/>
  <c r="J29" i="5"/>
  <c r="J25" i="5"/>
  <c r="J24" i="5"/>
  <c r="J23" i="5"/>
  <c r="J22" i="5"/>
  <c r="K93" i="5"/>
  <c r="K91" i="5"/>
  <c r="K105" i="5" l="1"/>
  <c r="K88" i="5"/>
  <c r="K96" i="5"/>
  <c r="K97" i="5"/>
  <c r="K100" i="5"/>
  <c r="K99" i="5"/>
  <c r="K98" i="5"/>
  <c r="K95" i="5"/>
  <c r="K103" i="5"/>
  <c r="K104" i="5"/>
  <c r="K101" i="5"/>
  <c r="K86" i="5"/>
  <c r="K94" i="5"/>
  <c r="K102" i="5"/>
  <c r="K80" i="5"/>
  <c r="K92" i="5"/>
  <c r="K87" i="5"/>
  <c r="K44" i="5"/>
  <c r="K41" i="5"/>
  <c r="K58" i="5"/>
  <c r="K55" i="5"/>
  <c r="K56" i="5"/>
  <c r="K57" i="5"/>
  <c r="K54" i="5"/>
  <c r="K45" i="5"/>
  <c r="K53" i="5"/>
  <c r="K47" i="5"/>
  <c r="K37" i="5"/>
  <c r="K30" i="5"/>
  <c r="K31" i="5"/>
  <c r="K29" i="5"/>
  <c r="K39" i="5"/>
  <c r="K32" i="5"/>
  <c r="K38" i="5"/>
  <c r="K42" i="5"/>
  <c r="J16" i="5"/>
  <c r="K16" i="5" s="1"/>
  <c r="J17" i="5"/>
  <c r="J18" i="5"/>
  <c r="K18" i="5" s="1"/>
  <c r="J19" i="5"/>
  <c r="K19" i="5" s="1"/>
  <c r="J15" i="5"/>
  <c r="K15" i="5" s="1"/>
  <c r="K108" i="5" l="1"/>
  <c r="K89" i="5"/>
  <c r="K35" i="5"/>
  <c r="K9" i="5"/>
  <c r="K8" i="5"/>
  <c r="K65" i="5"/>
  <c r="K64" i="5"/>
  <c r="K68" i="5" s="1"/>
  <c r="K17" i="5"/>
  <c r="K20" i="5" s="1"/>
  <c r="K43" i="5" l="1"/>
  <c r="K40" i="5"/>
  <c r="K46" i="5"/>
  <c r="K51" i="5"/>
  <c r="K25" i="5"/>
  <c r="K23" i="5" l="1"/>
  <c r="K22" i="5"/>
  <c r="K52" i="5" l="1"/>
  <c r="K48" i="5"/>
  <c r="K49" i="5"/>
  <c r="K50" i="5"/>
  <c r="K24" i="5"/>
  <c r="K27" i="5" s="1"/>
  <c r="K59" i="5" l="1"/>
  <c r="K110" i="5" s="1"/>
</calcChain>
</file>

<file path=xl/sharedStrings.xml><?xml version="1.0" encoding="utf-8"?>
<sst xmlns="http://schemas.openxmlformats.org/spreadsheetml/2006/main" count="358" uniqueCount="206">
  <si>
    <t>BDI</t>
  </si>
  <si>
    <t>PLANILHA ORÇAMENTÁRIA</t>
  </si>
  <si>
    <t>EXTENSÃO TOTAL DA VIA (m)</t>
  </si>
  <si>
    <t>LARGURA DA VIA (m)</t>
  </si>
  <si>
    <t>VARIÁVEL</t>
  </si>
  <si>
    <t>OBJETO: PAVIMENTAÇÃO, DRENAGEM, SINALIZAÇÃO E PASSEIO PÚBLICO</t>
  </si>
  <si>
    <t>ÁREA TOTAL PAVIMENTAÇÃO (m²)</t>
  </si>
  <si>
    <t>ÁREA TOTAL DE PASSEIO (m²)</t>
  </si>
  <si>
    <t>ITEM</t>
  </si>
  <si>
    <t xml:space="preserve"> DESCRIÇÃO DOS SERVIÇOS</t>
  </si>
  <si>
    <t>UN</t>
  </si>
  <si>
    <t>QTDE.</t>
  </si>
  <si>
    <t>PREÇOS UNITÁRIOS</t>
  </si>
  <si>
    <t>COMPOSIÇÃO</t>
  </si>
  <si>
    <t>1.1</t>
  </si>
  <si>
    <t>m²</t>
  </si>
  <si>
    <t>1.2</t>
  </si>
  <si>
    <t>1.3</t>
  </si>
  <si>
    <t>m³</t>
  </si>
  <si>
    <t>1.4</t>
  </si>
  <si>
    <t>m³ x km</t>
  </si>
  <si>
    <t>1.5</t>
  </si>
  <si>
    <t>2.1</t>
  </si>
  <si>
    <t>2.2</t>
  </si>
  <si>
    <r>
      <rPr>
        <sz val="11"/>
        <color rgb="FF000000"/>
        <rFont val="Calibri"/>
        <family val="2"/>
        <charset val="1"/>
      </rPr>
      <t>MEIO-FIO OU GUIA DE CONCRETO, PRÉ-MOLDADO, ASSENTAMENTO DE GUIA
(MEIO-FIO) EM TRECHO RETO, CONFECCIONADA EM CONCRETO 
PRÉ-FABRICADO</t>
    </r>
    <r>
      <rPr>
        <sz val="11"/>
        <color rgb="FF0000CD"/>
        <rFont val="Calibri"/>
        <family val="2"/>
        <charset val="1"/>
      </rPr>
      <t xml:space="preserve">, </t>
    </r>
    <r>
      <rPr>
        <sz val="11"/>
        <color rgb="FF000000"/>
        <rFont val="Calibri"/>
        <family val="2"/>
        <charset val="1"/>
      </rPr>
      <t>COMP. 1 m, *30 X 15/ 12* cm (H X L1/L2)</t>
    </r>
  </si>
  <si>
    <t>m</t>
  </si>
  <si>
    <t>3.1</t>
  </si>
  <si>
    <t>3.2</t>
  </si>
  <si>
    <t>3.3</t>
  </si>
  <si>
    <t>3.4</t>
  </si>
  <si>
    <t>4.1</t>
  </si>
  <si>
    <t>4.2</t>
  </si>
  <si>
    <t>4.3</t>
  </si>
  <si>
    <t>4.4</t>
  </si>
  <si>
    <t>5.1</t>
  </si>
  <si>
    <t>5.2</t>
  </si>
  <si>
    <t>5.3</t>
  </si>
  <si>
    <t>5.4</t>
  </si>
  <si>
    <t>5.5</t>
  </si>
  <si>
    <t>TOTAL GERAL DO ORÇAMENTO</t>
  </si>
  <si>
    <t>OBSERVAÇÕES:</t>
  </si>
  <si>
    <t>Unid.</t>
  </si>
  <si>
    <t>4.5</t>
  </si>
  <si>
    <t>4.6</t>
  </si>
  <si>
    <t>SERVIÇOS INICIAIS</t>
  </si>
  <si>
    <t>ADMINISTRAÇÃO LOCAL</t>
  </si>
  <si>
    <t>CANTEIRO DE OBRAS</t>
  </si>
  <si>
    <t>PLACA DE OBRA EM CHAPA DE AÇO GALVANIZADO</t>
  </si>
  <si>
    <t>MOBILIZAÇÃO PARA 100 KM</t>
  </si>
  <si>
    <t>SINALIZAÇÃO DE OBRA</t>
  </si>
  <si>
    <t>SINALIZAÇÃO COM FITA FIXADA EM CONE PLÁSTICO, INCLUINDO CONE</t>
  </si>
  <si>
    <t>SINALIZAÇÃO DE TRÂNSITO - NOTURNA</t>
  </si>
  <si>
    <t>CHAPA DE AÇO CARBONO 3/8 (COLOC/USO/RETIR) P/ PASS VEÍCULO SOBRE VALA MEDIDA P/ ÁREA CHAPA EM CADA APLICAÇÃO</t>
  </si>
  <si>
    <t>PASSADIÇOS COM TÁBUAS DE MADEIRA PARA PEDESTRES</t>
  </si>
  <si>
    <t>CORTES E REMOÇÕES</t>
  </si>
  <si>
    <t>TRANSPORTE COM CAMINHÃO BASCULANTE DE 6 M3, EM VIA URBANA PAVIMENTADA, PARA DMT ATÉ 30 KM</t>
  </si>
  <si>
    <t>DRENAGEM PLUVIAL</t>
  </si>
  <si>
    <t>ESCAVAÇÃO MECÂNIZADA DE VALA COM PROF. MAIOR QUE 1,50M ATÉ 3,00M RETROESCAVADEIRA, LARGURA DE 0,8M A 1,50M EM SOLO DE 1ª CATEGORIA EM LOCAIS COM ALTO NÍVEL DE INTERFERÊNCIA</t>
  </si>
  <si>
    <t>ESPALHAMENTO DE MATERIAL COM TRATOR DE ESTEIRAS</t>
  </si>
  <si>
    <t>MOTOBOMBA TRASH (PARA AGUA SUJA) AUTO ESCORVANTE. MOTOR GASOLINA DE 6,41 HP. DIÂMETROS DE SUCÇÃO X RECALQUE: 3 X 3". HM/Q = 10 MCA / 60 M3/H A 23MCA / 0 M3 / H - MATERIAIS NA OPERAÇÃO</t>
  </si>
  <si>
    <t xml:space="preserve">ESCORAMENTO DE VALA, TIPO DESCONTINUO, COM PROFUNDIDADE DE 1,5M A 3,0M LARGURA MAIOR OU IGUAL A 1,50M E MENOR QUE 2,5M </t>
  </si>
  <si>
    <t>PREPARO DE FUNDO DE VALA COM LARGURA MENOR QUE 1,5M COM CAMADA DE BRITA, LANÇAMENTO MANUAL</t>
  </si>
  <si>
    <t>TUBO CONCRETO ARMADO, CLASSE PA-2, PB, DN 600 MM, PARA ÁGUAS
PLUVIAIS, DIÂMETRO NOMINLA DE 600 MM</t>
  </si>
  <si>
    <t>ASSENTAMENTO DE TUBO DE CONCRETO PARA REDES COLETORAS DE AGUAS PLUVIAIS, DIAMETRO DE 600 MM, JUNTA RIGIDA, INSTALADO EM LOCAL COM ALTO NIVEL DE INTEREFERENCIA (NÃOINCLUI FORNECIMENTO)</t>
  </si>
  <si>
    <t>TUBO CORRUGADO DE PEAD, PAREDE DUPLA,INTERNA LISA, JEI, DN/DI 600 MM, PARA SANEAMENTO (DRENAGEM/ESGOTO)</t>
  </si>
  <si>
    <t>ASSENTAMENTO DE TUBO DE PEAD CORRUGADO DE DUPLA PARA REDE COLETORA DE ESGOTO, DN 600 MM, JUNTA ELÁSTICA INTEGRADA (NÃO INCLUI FORNECIMENTO)</t>
  </si>
  <si>
    <t>TUBO CORRUGADO DE PEAD, PAREDE DUPLA,INTERNA LISA, JEI, DN/DI 400 MM, PARA SANEAMENTO (DRENAGEM/ESGOTO)</t>
  </si>
  <si>
    <t>ASSENTAMENTO DE TUBO DE PEAD CORRUGADO DE DUPLA PARA REDE COLETORA DE ESGOTO, DN 400 MM, JUNTA ELÁSTICA INTEGRADA (NÃO INCLUI FORNECIMENTO)</t>
  </si>
  <si>
    <t>SAIBRO PARA REATERRO DE VALAS</t>
  </si>
  <si>
    <t xml:space="preserve">CAIXA ENTERRADA HIDRÁULICA RETANGULAR EM ALVENARIA COM TIJOLOS CERÂMICOS MACIÇOS, DIMENSÕES INTERNAS: 1 x1 x 2,00 M PARA REDE DE ESGOTO </t>
  </si>
  <si>
    <t>CAIXA PARA BOCA DE LOBO SIMPLES RETANGULAR, EM ALVENARIA COM TIJOLOS MACIÇOS, DIMENSÕES INTERNAS 0,6 x 1 x 1,20M</t>
  </si>
  <si>
    <t>EXECUÇÃO DE RAMPA DE ACESSO PNE TRAPEZOIDAL DE 5,94 M2 NA CALÇADA EM BLOCO DE CONCRETO</t>
  </si>
  <si>
    <t>EXECUÇÃO DE UNIDADE DE RAMPA DE ACESSO PNE LONGITUDINAL DE 2,00m LARGURA C/ 10,20 M2 NA CALÇADA EM BLOCO DE CONCRETO</t>
  </si>
  <si>
    <t>ESTRUTURA DO PAVIMENTO</t>
  </si>
  <si>
    <t>SERVIÇOS TOPOGRÁFICOS PARA PAVIMENTAÇÃO, INCLUSIVE NOTA DE SERVIÇOS, ACOMPANHAMENTO E GREIDE</t>
  </si>
  <si>
    <t>ESCAVAÇÃO HORIZONTAL, INCLUINDO CARGA E DESCARGA EM SOLO DE 1 A CATEGORIA COM TRATOR DE ESTEIRAS</t>
  </si>
  <si>
    <t>REGULARIZAÇÃO E COMPCTAÇÃO DE SUBLEITO DE SOLO PREDOMINANTEMENTE ARGILOSO</t>
  </si>
  <si>
    <t>EXECUÇÃO E COMPACTAÇÃO DE BASE E OU SUB BASE PARA PAVIMENTAÇÃO DE MACADAME SECO - EXCLUSIVE CARGA E TRANSPORTE</t>
  </si>
  <si>
    <t>EXECUÇÃO E COMPACTAÇÃO DE BASE E OU SUB BASE PARA PAVIMENTAÇÃO DE BRITA GRADUADA SIMPLES - EXCLUSIVE CARGA E TRANSPORTE</t>
  </si>
  <si>
    <t>EXECUÇÃO DE IMPRIMAÇÃO COM ASFALTO DILUÍDO</t>
  </si>
  <si>
    <t>PINTURA DE LIGAÇÃO COM EMULSÃO RR - 1C - PISTA DE ROLAMENTO</t>
  </si>
  <si>
    <t>PINTURA DE LIGAÇÃO COM EMULSÃO RR - 1C - CICLOVIA</t>
  </si>
  <si>
    <t>TRANSPORTE COM CAMINHÃO BASCULANTE DE 10 M3, EM VIA URBANA PAVIMENTADA, PARA DMT ATÉ 30 KM</t>
  </si>
  <si>
    <t>EXECUÇÃO DE PAVIMENTO COM APLICAÇÃO DE CONCRETO ASFÁLTICO, CAMADA DE ROLAMENTO - EXCLUSIVE CARGA E TRANSPORTE - PISTA DE ROLAMENTO</t>
  </si>
  <si>
    <t>EXECUÇÃO DE PAVIMENTO COM APLICAÇÃO DE CONCRETO ASFÁLTICO, CAMADA DE ROLAMENTO - EXCLUSIVE CARGA E TRANSPORTE - CICLOVIA</t>
  </si>
  <si>
    <t>SINALIZAÇÃO VIÁRIA</t>
  </si>
  <si>
    <t>PINTURA FAIXA DE SEGURANÇA - BRANCA COM TINTA RETRORREFLETIVA A BASE DE RESINA ACRILICA COM MICROESFERAS DE VIDRO</t>
  </si>
  <si>
    <t>PINTURA DE LINHA CONTÍNUA - BRANCA COM TINTA RETRORREFLETIVA A BASE DE RESINA ACRILICA COM MICROESFERAS DE VIDRO</t>
  </si>
  <si>
    <t>PINTURA DE LINHA DE RETENÇÃO - BRANCA COM TINTA RETRORREFLETIVA A BASE DE RESINA ACRILICA COM MICROESFERAS DE VIDRO</t>
  </si>
  <si>
    <t>PINTURA DE LINHA DE TRACEJADA - BRANCA COM TINTA RETRORREFLETIVA A BASE DE RESINA ACRILICA COM MICROESFERAS DE VIDRO</t>
  </si>
  <si>
    <t>PINTURA DE LEGENDA DE PISTA - BRANCA COM TINTA RETRORREFLETIVA A BASE DE RESINA ACRILICA COM MICROESFERAS DE VIDRO</t>
  </si>
  <si>
    <t>PLACA ESMALTADA PARA IDENTIFICAÇÃO DE NR DE RUA, DIMENSÕES 45 x 25cm</t>
  </si>
  <si>
    <t>PINTURA DE EIXO DA CICLOVIA -AMARELA COM TINTA RETRORREFLETIVA A BASE DE RESINA ACRILICA COM MICROESFERAS DE VIDRO</t>
  </si>
  <si>
    <t>PINTURA DE LINHA DE BORDO CICLOVIA - BRANCA COM TINTA RETRORREFLETIVA A BASE DE RESINA ACRILICA COM MICROESFERAS DE VIDRO</t>
  </si>
  <si>
    <t>PINTURA DE LINHA DE BORDO CICLOVIA - VERMELHA COM TINTA RETRORREFLETIVA A BASE DE RESINA ACRILICA COM MICROESFERAS DE VIDRO</t>
  </si>
  <si>
    <t>CUSTO UNITÁRIO (SEM BDI)</t>
  </si>
  <si>
    <t>CUSTO UNITÁRIO (COM BDI)</t>
  </si>
  <si>
    <t>BDI (%)</t>
  </si>
  <si>
    <t>CUSTO TOTAL (R$)</t>
  </si>
  <si>
    <t>DESMOBILIZAÇÃO PARA 100 KM</t>
  </si>
  <si>
    <t>SICRO</t>
  </si>
  <si>
    <t>SINAPI</t>
  </si>
  <si>
    <t xml:space="preserve">COMPOSIÇÃO </t>
  </si>
  <si>
    <t>2.3</t>
  </si>
  <si>
    <t>2.4</t>
  </si>
  <si>
    <t>4.7</t>
  </si>
  <si>
    <t>4.8</t>
  </si>
  <si>
    <t>4.9</t>
  </si>
  <si>
    <t>4.10</t>
  </si>
  <si>
    <t>4.11</t>
  </si>
  <si>
    <t>4.12</t>
  </si>
  <si>
    <t>4.13</t>
  </si>
  <si>
    <t>4.14</t>
  </si>
  <si>
    <t>4.15</t>
  </si>
  <si>
    <t>4.16</t>
  </si>
  <si>
    <t>4.17</t>
  </si>
  <si>
    <t>6.1</t>
  </si>
  <si>
    <t>6.2</t>
  </si>
  <si>
    <t>6.3</t>
  </si>
  <si>
    <t>6.4</t>
  </si>
  <si>
    <t>6.5</t>
  </si>
  <si>
    <t>6.6</t>
  </si>
  <si>
    <t>6.7</t>
  </si>
  <si>
    <t>6.8</t>
  </si>
  <si>
    <t>7.1</t>
  </si>
  <si>
    <t>7.2</t>
  </si>
  <si>
    <t>7.3</t>
  </si>
  <si>
    <t>7.4</t>
  </si>
  <si>
    <t>7.5</t>
  </si>
  <si>
    <t>7.6</t>
  </si>
  <si>
    <t>7.7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</si>
  <si>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</si>
  <si>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</si>
  <si>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</si>
  <si>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</si>
  <si>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</si>
  <si>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</si>
  <si>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</si>
  <si>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</si>
  <si>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</si>
  <si>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</si>
  <si>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</si>
  <si>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</si>
  <si>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8.13</t>
  </si>
  <si>
    <t>8.14</t>
  </si>
  <si>
    <t>8.15</t>
  </si>
  <si>
    <t>Mês</t>
  </si>
  <si>
    <t>h</t>
  </si>
  <si>
    <t>FONTE</t>
  </si>
  <si>
    <t>CÓDIGO</t>
  </si>
  <si>
    <t>PAVIMENTAÇÃO EM CBUQ</t>
  </si>
  <si>
    <t>4.18</t>
  </si>
  <si>
    <t>4.19</t>
  </si>
  <si>
    <t>4.20</t>
  </si>
  <si>
    <t>4.21</t>
  </si>
  <si>
    <t>4.22</t>
  </si>
  <si>
    <t>TOTAL DO ITEM 8 – SINALIZAÇÃO</t>
  </si>
  <si>
    <t>TOTAL DO ITEM 7 - PAVIMENTAÇÃO EM CBUQ</t>
  </si>
  <si>
    <t>TOTAL DO ITEM 6 – ESTRUTURA DO PAVIMENTO</t>
  </si>
  <si>
    <t>TOTAL DO ITEM 5 – MEIO - FI0, RAMPAS, PASSEIOS E ACESSIBILIDADE</t>
  </si>
  <si>
    <t>MEIO - FIO, RAMPAS, PASSEIOS E ACESSIBILIDADE</t>
  </si>
  <si>
    <t>TOTAL DO ITEM 4 – DRENAGEM PLUVIAL</t>
  </si>
  <si>
    <t>TOTAL DO ITEM 3 - CORTES E REMOÇÕES</t>
  </si>
  <si>
    <t>TOTAL DO ITEM 2 - SINALIZAÇÃO DE OBRA</t>
  </si>
  <si>
    <t>TOTAL DO ITEM 1 - SERVIÇOS INICIAIS</t>
  </si>
  <si>
    <t>TUBO CONCRETO ARMADO, CLASSE PA-2, PB, DN 800 MM, PARA ÁGUAS
PLUVIAIS, DIÂMETRO NOMINLA DE 800 MM</t>
  </si>
  <si>
    <t>EXECUÇÃO DE PASSEIO EM PISO INTERTRAVADO, COM BLOCO RETANGULAR COR NATURAL DE 20 X 10 CM, ESPESSURA 6 CM. AF_12/2015</t>
  </si>
  <si>
    <t>5.6</t>
  </si>
  <si>
    <t>ASSENTAMENTO DE TUBO DE CONCRETO PARA REDES COLETORAS DE AGUAS PLUVIAIS, DIAMETRO DE 400 MM, JUNTA RIGIDA, INSTALADO EM LOCAL COM ALTO NIVEL DE INTEREFERENCIA (NÃOINCLUI FORNECIMENTO)</t>
  </si>
  <si>
    <t>TUBO CONCRETO ARMADO, CLASSE PA-2, PB, DN 400 MM, PARA ÁGUAS
PLUVIAIS, DIÂMETRO NOMINLA DE 400 MM</t>
  </si>
  <si>
    <t xml:space="preserve">FRESAGEM DE PAVIMENTO ASFÁLTICO </t>
  </si>
  <si>
    <t>ASSENTAMENTO DE TUBO DE CONCRETO PARA REDES COLETORAS DE AGUAS PLUVIAIS, DIAMETRO DE 800 MM, JUNTA RIGIDA, INSTALADO EM LOCAL COM ALTO NIVEL DE INTEREFERENCIA (NÃO INCLUI FORNECIMENTO)</t>
  </si>
  <si>
    <t>SICRO - ABRIL/22</t>
  </si>
  <si>
    <t>DEMOLIÇÃO PARCIAL DE PAVIMENTO ASFÁLTICO, DE FORMA MECANIZADA, SEM REAPROVEITAMENTO. AF_12/2017 (esp. 5cm)</t>
  </si>
  <si>
    <t>ESCORAMENTO DE VALA, TIPO CONTÍNUO, COM PROFUNDIDADE DE 0 A 1,5 M, LARGURA MAIOR OU IGUAL A 1,5 M E MENOR QUE 2,5 M. AF_08/2020</t>
  </si>
  <si>
    <t>TRANSPORTE COM CAMINHÃO BASCULANTE DE 10 M³, EM VIA URBANA PAVIMENTADA, DMT ATÉ 30 KM (UNIDADE: TXKM). AF_07/2020</t>
  </si>
  <si>
    <t>t x km</t>
  </si>
  <si>
    <t>96620 + 97091</t>
  </si>
  <si>
    <t xml:space="preserve"> LASTRO DE CONCRETO MAGRO, APLICADO EM PISOS, LAJES SOBRE SOLO OU RADIER ( ESP = 10 CM) + ARMADURA TELA Q-159 - 25,10 Kg/m3</t>
  </si>
  <si>
    <t>PLANTIO DE GRAMA ESMERALDA OU SÃO CARLOS OU CURITIBANA, EM PLACAS</t>
  </si>
  <si>
    <t>ASSENTAMENTO DE GUIA (MEIO-FIO) EM TRECHO RETO, CONFECCIONADA EM CONCRETO PRÉ-FABRICADO, DIMENSÕES 80X08X08X25 CM (COMPRIMENTO X BASE INFERIOR X BASE SUPERIOR X ALTURA), PARA CONTENÇÃO DO PASSEIO</t>
  </si>
  <si>
    <t>Tachão refletivo em plástico injetado - bidirecional - fornecimento e colocação</t>
  </si>
  <si>
    <t>Tacha refletiva em plástico injetado - bidirecional tipo I - com um pino - fornecimento e colocação</t>
  </si>
  <si>
    <t>3.5</t>
  </si>
  <si>
    <t>3.6</t>
  </si>
  <si>
    <t>ESCAVAÇÃO HORIZONTAL, INCLUINDO CARGA E DESCARGA EM SOLO DE 1 A CATEGORIA - SOLOS DE BAIXA CAPCIDADE</t>
  </si>
  <si>
    <t>TRANSPORTE COM CAMINHÃO BASCULANTE DE 6 M3, EM VIA URBANA PAVIMENTADA, PARA DMT ATÉ 30 KM - SOLOS DE BAIXA CAPACIDADE</t>
  </si>
  <si>
    <t>EXECUÇÃO E COMPACTAÇÃO DE BASE E OU SUB BASE PARA PAVIMENTAÇÃO DE RACHÃO - EXCLUSIVE CARGA E TRANSPORTE - REFORÇO PISTA</t>
  </si>
  <si>
    <t>TRANSPORTE COM CAMINHÃO BASCULANTE DE 10 M³, EM VIA URBANA PAVIMENTADA, DMT ATÉ 30 KM (UNIDADE: TXKM). AF_07/2020 - REFORÇO PISTA</t>
  </si>
  <si>
    <t>6.9</t>
  </si>
  <si>
    <t>6.10</t>
  </si>
  <si>
    <t>8.16</t>
  </si>
  <si>
    <t>8.17</t>
  </si>
  <si>
    <t>NESTE ORÇAMENTO ESTÁ INCLUSO OS ENCARGOS SOCIAIS E BDI DE 23,51% PARA MATERIAIS E MÃO DE OBRA.</t>
  </si>
  <si>
    <t>PLANILHA SINAPI JULHO 2022</t>
  </si>
  <si>
    <t>Planilha orçamentária das Ruas Francisco José Lopes e Cel Victor Villa Verde - Etapa 03 - ERS 030</t>
  </si>
  <si>
    <t>COMPOSIÇÃO PARA FORNECIMENTO E ASSENTAMENTO DO PISO TÁTIL DIRECIONAL E TÁTIL ALERTA EM PLACA CIMENTÍCIA DE ALTA RESISTÊNCIA            (e = 6,0 cm) 20 x 20 x 6 Cm</t>
  </si>
  <si>
    <t>2.5</t>
  </si>
  <si>
    <t>PLACAS PARA SINALIZAÇÃO DE OBRA</t>
  </si>
  <si>
    <t>Unid. Dia</t>
  </si>
  <si>
    <t>COMPOSIÇÃO PARA FORNECIMENTO E IMPLANTAÇÃO DE PLACA RETANGULAR - 0,60 X 0,90m COM SUPORTE METÁLICO GALVANIZADO</t>
  </si>
  <si>
    <t>COMPOSIÇÃO PARA FORNECIMENTO E IMPLANTAÇÃO DE PLACA LOSÂNGO 0,2025 m2 (L = 45 cm)COM SUPORTE METÁLICO GALVANIZADO</t>
  </si>
  <si>
    <t>COMPOSIÇÃO PARA FORNECIMENTO E IMPLANTAÇÃO DE PLACA CIRCULAR 0,20 m2 (D = 50 cm)COM SUPORTE METÁLICO GALVANIZADO</t>
  </si>
  <si>
    <t>COMPOSIÇÃO PARA FORNECIMENTO E IMPLANTAÇÃO DE PLACA PARE - OCTOGONAL 0,302m2 (L = 25 cm) COM SUPORTE METÁLICO GALVANIZADO</t>
  </si>
  <si>
    <t>5.7</t>
  </si>
  <si>
    <t>PINTURA DE TRAVESSIA DE CICLOVIA (Quadrado) - BRANCA COM TINTA RETRORREFLETIVA A BASE DE RESINA ACRILICA COM MICROESFERAS DE VIDRO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</si>
</sst>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_-;\-* #,##0.00_-;_-* &quot;-&quot;??_-;_-@_-"/>
    <numFmt numFmtId="164" formatCode="&quot; R$ &quot;* #,##0.00\ ;&quot; R$ &quot;* \(#,##0.00\);&quot; R$ &quot;* \-#\ ;@\ "/>
    <numFmt numFmtId="165" formatCode="_(&quot;R$ &quot;* #,##0.00_);_(&quot;R$ &quot;* \(#,##0.00\);_(&quot;R$ &quot;* \-??_);_(@_)"/>
    <numFmt numFmtId="166" formatCode="0.0"/>
    <numFmt numFmtId="167" formatCode="* #,##0.00\ ;* \(#,##0.00\);* \-#\ ;@\ "/>
    <numFmt numFmtId="168" formatCode="_(* #,##0.00_);_(* \(#,##0.00\);_(* \-??_);_(@_)"/>
    <numFmt numFmtId="169" formatCode="&quot;R$&quot;#,##0;&quot;-R$&quot;#,##0"/>
    <numFmt numFmtId="170" formatCode="&quot;R$&quot;#,##0.00;&quot;-R$&quot;#,##0.00"/>
    <numFmt numFmtId="171" formatCode="dddd&quot;, &quot;mmmm\ dd&quot;, &quot;yyyy"/>
    <numFmt numFmtId="172" formatCode="[$R$-416]\ #,##0.00;[Red]\-[$R$-416]\ #,##0.00"/>
    <numFmt numFmtId="173" formatCode="_-* #,##0.00_-;\-* #,##0.00_-;_-* \-??_-;_-@_-"/>
    <numFmt numFmtId="174" formatCode="_-&quot;R$ &quot;* #,##0.00_-;&quot;-R$ &quot;* #,##0.00_-;_-&quot;R$ &quot;* \-??_-;_-@_-"/>
  </numFmts>
  <fonts count="2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FFFF"/>
      <name val="Calibri"/>
      <family val="2"/>
      <charset val="1"/>
    </font>
    <font>
      <sz val="11"/>
      <color rgb="FF008000"/>
      <name val="Calibri"/>
      <family val="2"/>
      <charset val="1"/>
    </font>
    <font>
      <b/>
      <sz val="11"/>
      <color rgb="FFFF9900"/>
      <name val="Calibri"/>
      <family val="2"/>
      <charset val="1"/>
    </font>
    <font>
      <b/>
      <sz val="11"/>
      <color rgb="FFFFFFFF"/>
      <name val="Calibri"/>
      <family val="2"/>
      <charset val="1"/>
    </font>
    <font>
      <sz val="11"/>
      <color rgb="FFFF9900"/>
      <name val="Calibri"/>
      <family val="2"/>
      <charset val="1"/>
    </font>
    <font>
      <sz val="11"/>
      <color rgb="FF333399"/>
      <name val="Calibri"/>
      <family val="2"/>
      <charset val="1"/>
    </font>
    <font>
      <sz val="11"/>
      <color rgb="FF800080"/>
      <name val="Calibri"/>
      <family val="2"/>
      <charset val="1"/>
    </font>
    <font>
      <sz val="10"/>
      <name val="Arial"/>
      <family val="2"/>
      <charset val="1"/>
    </font>
    <font>
      <sz val="11"/>
      <color rgb="FF993300"/>
      <name val="Calibri"/>
      <family val="2"/>
      <charset val="1"/>
    </font>
    <font>
      <sz val="10"/>
      <color rgb="FF000000"/>
      <name val="Times New Roman"/>
      <family val="1"/>
      <charset val="1"/>
    </font>
    <font>
      <sz val="10"/>
      <color rgb="FF000000"/>
      <name val="Arial"/>
      <family val="2"/>
      <charset val="1"/>
    </font>
    <font>
      <sz val="10"/>
      <color rgb="FF9999FF"/>
      <name val="Arial"/>
      <family val="2"/>
      <charset val="1"/>
    </font>
    <font>
      <b/>
      <sz val="11"/>
      <color rgb="FF333333"/>
      <name val="Calibri"/>
      <family val="2"/>
      <charset val="1"/>
    </font>
    <font>
      <sz val="11"/>
      <color rgb="FFFF0000"/>
      <name val="Calibri"/>
      <family val="2"/>
      <charset val="1"/>
    </font>
    <font>
      <i/>
      <sz val="11"/>
      <color rgb="FF80808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5"/>
      <color rgb="FF003366"/>
      <name val="Calibri"/>
      <family val="2"/>
      <charset val="1"/>
    </font>
    <font>
      <b/>
      <sz val="13"/>
      <color rgb="FF003366"/>
      <name val="Calibri"/>
      <family val="2"/>
      <charset val="1"/>
    </font>
    <font>
      <b/>
      <sz val="11"/>
      <color rgb="FF003366"/>
      <name val="Calibri"/>
      <family val="2"/>
      <charset val="1"/>
    </font>
    <font>
      <b/>
      <sz val="18"/>
      <color rgb="FF003366"/>
      <name val="Cambria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u/>
      <sz val="11"/>
      <name val="Calibri"/>
      <family val="2"/>
      <charset val="1"/>
    </font>
    <font>
      <sz val="11"/>
      <color rgb="FF0000CD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CCCFF"/>
        <bgColor rgb="FFDDDDDD"/>
      </patternFill>
    </fill>
    <fill>
      <patternFill patternType="solid">
        <fgColor rgb="FFFF99CC"/>
        <bgColor rgb="FFFF8080"/>
      </patternFill>
    </fill>
    <fill>
      <patternFill patternType="solid">
        <fgColor rgb="FFCCFFCC"/>
        <bgColor rgb="FFCCFFFF"/>
      </patternFill>
    </fill>
    <fill>
      <patternFill patternType="solid">
        <fgColor rgb="FFCC99FF"/>
        <bgColor rgb="FF9999FF"/>
      </patternFill>
    </fill>
    <fill>
      <patternFill patternType="solid">
        <fgColor rgb="FFCCFFFF"/>
        <bgColor rgb="FFCCFFCC"/>
      </patternFill>
    </fill>
    <fill>
      <patternFill patternType="solid">
        <fgColor rgb="FFFFCC99"/>
        <bgColor rgb="FFDDDDDD"/>
      </patternFill>
    </fill>
    <fill>
      <patternFill patternType="solid">
        <fgColor rgb="FF99CCFF"/>
        <bgColor rgb="FFCCCCFF"/>
      </patternFill>
    </fill>
    <fill>
      <patternFill patternType="solid">
        <fgColor rgb="FFFF8080"/>
        <bgColor rgb="FFF37B70"/>
      </patternFill>
    </fill>
    <fill>
      <patternFill patternType="solid">
        <fgColor rgb="FF00FF00"/>
        <bgColor rgb="FF33CCCC"/>
      </patternFill>
    </fill>
    <fill>
      <patternFill patternType="solid">
        <fgColor rgb="FFFFCC00"/>
        <bgColor rgb="FFFFFF00"/>
      </patternFill>
    </fill>
    <fill>
      <patternFill patternType="solid">
        <fgColor rgb="FF0066CC"/>
        <bgColor rgb="FF008080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00CCFF"/>
      </patternFill>
    </fill>
    <fill>
      <patternFill patternType="solid">
        <fgColor rgb="FFFF9900"/>
        <bgColor rgb="FFFFCC00"/>
      </patternFill>
    </fill>
    <fill>
      <patternFill patternType="solid">
        <fgColor rgb="FFC0C0C0"/>
        <bgColor rgb="FFB2B2B2"/>
      </patternFill>
    </fill>
    <fill>
      <patternFill patternType="solid">
        <fgColor rgb="FF969696"/>
        <bgColor rgb="FF808080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333399"/>
        <bgColor rgb="FF003366"/>
      </patternFill>
    </fill>
    <fill>
      <patternFill patternType="solid">
        <fgColor rgb="FFFF0000"/>
        <bgColor rgb="FF993300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FF9900"/>
      </patternFill>
    </fill>
    <fill>
      <patternFill patternType="solid">
        <fgColor rgb="FFFFFFFF"/>
        <bgColor rgb="FFFFFFCC"/>
      </patternFill>
    </fill>
    <fill>
      <patternFill patternType="solid">
        <fgColor rgb="FFB2B2B2"/>
        <bgColor rgb="FFC0C0C0"/>
      </patternFill>
    </fill>
    <fill>
      <patternFill patternType="solid">
        <fgColor rgb="FFDDDDDD"/>
        <bgColor rgb="FFEEEEEE"/>
      </patternFill>
    </fill>
    <fill>
      <patternFill patternType="solid">
        <fgColor rgb="FFEEEEEE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rgb="FFFFFFFF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rgb="FFFFFFCC"/>
      </patternFill>
    </fill>
  </fills>
  <borders count="2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hair">
        <color auto="1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</borders>
  <cellStyleXfs count="117">
    <xf numFmtId="0" fontId="0" fillId="0" borderId="0"/>
    <xf numFmtId="164" fontId="10" fillId="0" borderId="0" applyBorder="0" applyProtection="0"/>
    <xf numFmtId="0" fontId="27" fillId="2" borderId="0" applyBorder="0" applyProtection="0"/>
    <xf numFmtId="0" fontId="27" fillId="3" borderId="0" applyBorder="0" applyProtection="0"/>
    <xf numFmtId="0" fontId="27" fillId="4" borderId="0" applyBorder="0" applyProtection="0"/>
    <xf numFmtId="0" fontId="27" fillId="5" borderId="0" applyBorder="0" applyProtection="0"/>
    <xf numFmtId="0" fontId="27" fillId="6" borderId="0" applyBorder="0" applyProtection="0"/>
    <xf numFmtId="0" fontId="27" fillId="7" borderId="0" applyBorder="0" applyProtection="0"/>
    <xf numFmtId="0" fontId="27" fillId="8" borderId="0" applyBorder="0" applyProtection="0"/>
    <xf numFmtId="0" fontId="27" fillId="9" borderId="0" applyBorder="0" applyProtection="0"/>
    <xf numFmtId="0" fontId="27" fillId="10" borderId="0" applyBorder="0" applyProtection="0"/>
    <xf numFmtId="0" fontId="27" fillId="5" borderId="0" applyBorder="0" applyProtection="0"/>
    <xf numFmtId="0" fontId="27" fillId="8" borderId="0" applyBorder="0" applyProtection="0"/>
    <xf numFmtId="0" fontId="27" fillId="11" borderId="0" applyBorder="0" applyProtection="0"/>
    <xf numFmtId="0" fontId="3" fillId="12" borderId="0" applyBorder="0" applyProtection="0"/>
    <xf numFmtId="0" fontId="3" fillId="9" borderId="0" applyBorder="0" applyProtection="0"/>
    <xf numFmtId="0" fontId="3" fillId="10" borderId="0" applyBorder="0" applyProtection="0"/>
    <xf numFmtId="0" fontId="3" fillId="13" borderId="0" applyBorder="0" applyProtection="0"/>
    <xf numFmtId="0" fontId="3" fillId="14" borderId="0" applyBorder="0" applyProtection="0"/>
    <xf numFmtId="0" fontId="3" fillId="15" borderId="0" applyBorder="0" applyProtection="0"/>
    <xf numFmtId="0" fontId="4" fillId="4" borderId="0" applyBorder="0" applyProtection="0"/>
    <xf numFmtId="0" fontId="5" fillId="16" borderId="1" applyProtection="0"/>
    <xf numFmtId="0" fontId="6" fillId="17" borderId="2" applyProtection="0"/>
    <xf numFmtId="0" fontId="7" fillId="0" borderId="3" applyProtection="0"/>
    <xf numFmtId="0" fontId="8" fillId="7" borderId="1" applyProtection="0"/>
    <xf numFmtId="0" fontId="9" fillId="3" borderId="0" applyBorder="0" applyProtection="0"/>
    <xf numFmtId="164" fontId="10" fillId="0" borderId="0" applyBorder="0" applyProtection="0"/>
    <xf numFmtId="165" fontId="10" fillId="0" borderId="0" applyBorder="0" applyProtection="0"/>
    <xf numFmtId="165" fontId="10" fillId="0" borderId="0" applyBorder="0" applyProtection="0"/>
    <xf numFmtId="166" fontId="10" fillId="0" borderId="0" applyBorder="0" applyProtection="0"/>
    <xf numFmtId="165" fontId="10" fillId="0" borderId="0" applyBorder="0" applyProtection="0"/>
    <xf numFmtId="165" fontId="10" fillId="0" borderId="0" applyBorder="0" applyProtection="0"/>
    <xf numFmtId="165" fontId="10" fillId="0" borderId="0" applyBorder="0" applyProtection="0"/>
    <xf numFmtId="165" fontId="10" fillId="0" borderId="0" applyBorder="0" applyProtection="0"/>
    <xf numFmtId="0" fontId="11" fillId="18" borderId="0" applyBorder="0" applyProtection="0"/>
    <xf numFmtId="0" fontId="27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7" fillId="0" borderId="0"/>
    <xf numFmtId="0" fontId="10" fillId="0" borderId="0"/>
    <xf numFmtId="0" fontId="27" fillId="0" borderId="0"/>
    <xf numFmtId="0" fontId="10" fillId="0" borderId="0"/>
    <xf numFmtId="0" fontId="27" fillId="0" borderId="0"/>
    <xf numFmtId="0" fontId="1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2" fillId="0" borderId="0"/>
    <xf numFmtId="0" fontId="14" fillId="0" borderId="0"/>
    <xf numFmtId="0" fontId="10" fillId="0" borderId="0"/>
    <xf numFmtId="0" fontId="10" fillId="0" borderId="0"/>
    <xf numFmtId="0" fontId="10" fillId="19" borderId="4" applyProtection="0"/>
    <xf numFmtId="0" fontId="10" fillId="0" borderId="0" applyBorder="0"/>
    <xf numFmtId="9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10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9" fontId="10" fillId="0" borderId="0" applyBorder="0" applyProtection="0"/>
    <xf numFmtId="0" fontId="15" fillId="16" borderId="5" applyProtection="0"/>
    <xf numFmtId="167" fontId="10" fillId="0" borderId="0" applyBorder="0" applyProtection="0"/>
    <xf numFmtId="167" fontId="10" fillId="0" borderId="0" applyBorder="0" applyProtection="0"/>
    <xf numFmtId="168" fontId="10" fillId="0" borderId="0" applyBorder="0" applyProtection="0"/>
    <xf numFmtId="168" fontId="10" fillId="0" borderId="0" applyBorder="0" applyProtection="0"/>
    <xf numFmtId="168" fontId="10" fillId="0" borderId="0" applyBorder="0" applyProtection="0"/>
    <xf numFmtId="169" fontId="13" fillId="0" borderId="0" applyBorder="0" applyProtection="0"/>
    <xf numFmtId="169" fontId="13" fillId="0" borderId="0" applyBorder="0" applyProtection="0"/>
    <xf numFmtId="168" fontId="10" fillId="0" borderId="0" applyBorder="0" applyProtection="0"/>
    <xf numFmtId="169" fontId="13" fillId="0" borderId="0" applyBorder="0" applyProtection="0"/>
    <xf numFmtId="170" fontId="10" fillId="0" borderId="0" applyBorder="0" applyProtection="0"/>
    <xf numFmtId="171" fontId="10" fillId="0" borderId="0" applyBorder="0" applyProtection="0"/>
    <xf numFmtId="168" fontId="10" fillId="0" borderId="0" applyBorder="0" applyProtection="0"/>
    <xf numFmtId="168" fontId="10" fillId="0" borderId="0" applyBorder="0" applyProtection="0"/>
    <xf numFmtId="168" fontId="10" fillId="0" borderId="0" applyBorder="0" applyProtection="0"/>
    <xf numFmtId="168" fontId="10" fillId="0" borderId="0" applyBorder="0" applyProtection="0"/>
    <xf numFmtId="168" fontId="10" fillId="0" borderId="0" applyBorder="0" applyProtection="0"/>
    <xf numFmtId="168" fontId="10" fillId="0" borderId="0" applyBorder="0" applyProtection="0"/>
    <xf numFmtId="172" fontId="10" fillId="0" borderId="0"/>
    <xf numFmtId="0" fontId="16" fillId="0" borderId="0" applyBorder="0" applyProtection="0"/>
    <xf numFmtId="0" fontId="17" fillId="0" borderId="0" applyBorder="0" applyProtection="0"/>
    <xf numFmtId="0" fontId="18" fillId="0" borderId="6" applyProtection="0"/>
    <xf numFmtId="0" fontId="19" fillId="0" borderId="7" applyProtection="0"/>
    <xf numFmtId="0" fontId="20" fillId="0" borderId="8" applyProtection="0"/>
    <xf numFmtId="0" fontId="21" fillId="0" borderId="9" applyProtection="0"/>
    <xf numFmtId="0" fontId="21" fillId="0" borderId="0" applyBorder="0" applyProtection="0"/>
    <xf numFmtId="0" fontId="22" fillId="0" borderId="0" applyBorder="0" applyProtection="0"/>
    <xf numFmtId="168" fontId="10" fillId="0" borderId="0" applyBorder="0" applyProtection="0"/>
    <xf numFmtId="173" fontId="10" fillId="0" borderId="0" applyBorder="0" applyProtection="0"/>
    <xf numFmtId="168" fontId="10" fillId="0" borderId="0" applyBorder="0" applyProtection="0"/>
    <xf numFmtId="4" fontId="10" fillId="0" borderId="0" applyBorder="0" applyProtection="0"/>
    <xf numFmtId="0" fontId="3" fillId="20" borderId="0" applyBorder="0" applyProtection="0"/>
    <xf numFmtId="0" fontId="3" fillId="21" borderId="0" applyBorder="0" applyProtection="0"/>
    <xf numFmtId="0" fontId="3" fillId="22" borderId="0" applyBorder="0" applyProtection="0"/>
    <xf numFmtId="0" fontId="3" fillId="13" borderId="0" applyBorder="0" applyProtection="0"/>
    <xf numFmtId="0" fontId="3" fillId="14" borderId="0" applyBorder="0" applyProtection="0"/>
    <xf numFmtId="0" fontId="3" fillId="23" borderId="0" applyBorder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34">
    <xf numFmtId="0" fontId="0" fillId="0" borderId="0" xfId="0"/>
    <xf numFmtId="166" fontId="23" fillId="0" borderId="0" xfId="0" applyNumberFormat="1" applyFont="1" applyAlignment="1">
      <alignment horizontal="center" vertical="center"/>
    </xf>
    <xf numFmtId="166" fontId="23" fillId="0" borderId="0" xfId="0" applyNumberFormat="1" applyFont="1" applyAlignment="1">
      <alignment vertical="center"/>
    </xf>
    <xf numFmtId="0" fontId="23" fillId="0" borderId="0" xfId="0" applyFont="1" applyAlignment="1">
      <alignment vertical="center" wrapText="1"/>
    </xf>
    <xf numFmtId="0" fontId="23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10" fontId="18" fillId="24" borderId="10" xfId="59" applyNumberFormat="1" applyFont="1" applyFill="1" applyBorder="1" applyAlignment="1">
      <alignment horizontal="center" vertical="center"/>
    </xf>
    <xf numFmtId="4" fontId="18" fillId="24" borderId="10" xfId="59" applyNumberFormat="1" applyFont="1" applyFill="1" applyBorder="1" applyAlignment="1">
      <alignment horizontal="center" vertical="center"/>
    </xf>
    <xf numFmtId="2" fontId="18" fillId="24" borderId="10" xfId="59" applyNumberFormat="1" applyFont="1" applyFill="1" applyBorder="1" applyAlignment="1">
      <alignment horizontal="center" vertical="center"/>
    </xf>
    <xf numFmtId="0" fontId="18" fillId="26" borderId="10" xfId="0" applyFont="1" applyFill="1" applyBorder="1" applyAlignment="1">
      <alignment horizontal="center" vertical="center"/>
    </xf>
    <xf numFmtId="0" fontId="23" fillId="27" borderId="10" xfId="0" applyFont="1" applyFill="1" applyBorder="1" applyAlignment="1">
      <alignment horizontal="center" vertical="center"/>
    </xf>
    <xf numFmtId="1" fontId="24" fillId="27" borderId="10" xfId="59" applyNumberFormat="1" applyFont="1" applyFill="1" applyBorder="1" applyAlignment="1">
      <alignment horizontal="center" vertical="center" wrapText="1"/>
    </xf>
    <xf numFmtId="0" fontId="23" fillId="0" borderId="10" xfId="59" applyFont="1" applyBorder="1" applyAlignment="1">
      <alignment horizontal="center" vertical="center"/>
    </xf>
    <xf numFmtId="0" fontId="23" fillId="24" borderId="10" xfId="59" applyFont="1" applyFill="1" applyBorder="1" applyAlignment="1">
      <alignment horizontal="center" vertical="center"/>
    </xf>
    <xf numFmtId="174" fontId="0" fillId="0" borderId="10" xfId="1" applyNumberFormat="1" applyFont="1" applyBorder="1" applyAlignment="1" applyProtection="1">
      <alignment vertical="center"/>
    </xf>
    <xf numFmtId="174" fontId="0" fillId="24" borderId="10" xfId="1" applyNumberFormat="1" applyFont="1" applyFill="1" applyBorder="1" applyAlignment="1" applyProtection="1">
      <alignment vertical="center"/>
    </xf>
    <xf numFmtId="0" fontId="0" fillId="24" borderId="10" xfId="59" applyFont="1" applyFill="1" applyBorder="1" applyAlignment="1">
      <alignment horizontal="center" vertical="center"/>
    </xf>
    <xf numFmtId="0" fontId="23" fillId="24" borderId="10" xfId="0" applyFont="1" applyFill="1" applyBorder="1" applyAlignment="1">
      <alignment horizontal="center" vertical="center"/>
    </xf>
    <xf numFmtId="174" fontId="18" fillId="0" borderId="10" xfId="59" applyNumberFormat="1" applyFont="1" applyBorder="1" applyAlignment="1">
      <alignment vertical="center"/>
    </xf>
    <xf numFmtId="0" fontId="0" fillId="24" borderId="10" xfId="0" applyFont="1" applyFill="1" applyBorder="1" applyAlignment="1">
      <alignment horizontal="center" vertical="center"/>
    </xf>
    <xf numFmtId="1" fontId="23" fillId="24" borderId="10" xfId="59" applyNumberFormat="1" applyFont="1" applyFill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/>
    </xf>
    <xf numFmtId="0" fontId="0" fillId="24" borderId="10" xfId="0" applyFont="1" applyFill="1" applyBorder="1" applyAlignment="1">
      <alignment horizontal="left" vertical="center" wrapText="1"/>
    </xf>
    <xf numFmtId="0" fontId="23" fillId="24" borderId="10" xfId="59" applyFont="1" applyFill="1" applyBorder="1" applyAlignment="1">
      <alignment vertical="center" wrapText="1"/>
    </xf>
    <xf numFmtId="0" fontId="23" fillId="0" borderId="10" xfId="59" applyFont="1" applyBorder="1" applyAlignment="1">
      <alignment vertical="center" wrapText="1"/>
    </xf>
    <xf numFmtId="0" fontId="23" fillId="0" borderId="10" xfId="59" applyFont="1" applyBorder="1" applyAlignment="1">
      <alignment vertical="center"/>
    </xf>
    <xf numFmtId="0" fontId="23" fillId="0" borderId="10" xfId="59" applyFont="1" applyBorder="1" applyAlignment="1">
      <alignment horizontal="justify" vertical="center" wrapText="1"/>
    </xf>
    <xf numFmtId="0" fontId="0" fillId="24" borderId="10" xfId="0" applyFont="1" applyFill="1" applyBorder="1" applyAlignment="1">
      <alignment horizontal="justify" vertical="center" wrapText="1"/>
    </xf>
    <xf numFmtId="0" fontId="0" fillId="24" borderId="10" xfId="59" applyFont="1" applyFill="1" applyBorder="1" applyAlignment="1">
      <alignment horizontal="justify" vertical="center" wrapText="1"/>
    </xf>
    <xf numFmtId="0" fontId="0" fillId="0" borderId="10" xfId="0" applyFont="1" applyBorder="1" applyAlignment="1">
      <alignment horizontal="left" vertical="center" wrapText="1"/>
    </xf>
    <xf numFmtId="0" fontId="24" fillId="0" borderId="10" xfId="59" applyFont="1" applyBorder="1" applyAlignment="1">
      <alignment horizontal="left" vertical="center"/>
    </xf>
    <xf numFmtId="4" fontId="24" fillId="0" borderId="10" xfId="59" applyNumberFormat="1" applyFont="1" applyBorder="1" applyAlignment="1">
      <alignment horizontal="center" vertical="center"/>
    </xf>
    <xf numFmtId="0" fontId="28" fillId="0" borderId="10" xfId="59" applyFont="1" applyBorder="1" applyAlignment="1">
      <alignment horizontal="left" vertical="center" wrapText="1"/>
    </xf>
    <xf numFmtId="0" fontId="18" fillId="26" borderId="10" xfId="0" applyFont="1" applyFill="1" applyBorder="1" applyAlignment="1">
      <alignment horizontal="center" vertical="center" wrapText="1"/>
    </xf>
    <xf numFmtId="0" fontId="23" fillId="0" borderId="10" xfId="59" applyNumberFormat="1" applyFont="1" applyBorder="1" applyAlignment="1">
      <alignment horizontal="center" vertical="center" wrapText="1"/>
    </xf>
    <xf numFmtId="1" fontId="23" fillId="0" borderId="10" xfId="59" applyNumberFormat="1" applyFont="1" applyBorder="1" applyAlignment="1">
      <alignment horizontal="center" vertical="center" wrapText="1"/>
    </xf>
    <xf numFmtId="0" fontId="0" fillId="0" borderId="10" xfId="1" applyNumberFormat="1" applyFont="1" applyBorder="1" applyAlignment="1" applyProtection="1">
      <alignment vertical="center"/>
    </xf>
    <xf numFmtId="1" fontId="23" fillId="0" borderId="10" xfId="59" applyNumberFormat="1" applyFont="1" applyFill="1" applyBorder="1" applyAlignment="1">
      <alignment horizontal="center" vertical="center" wrapText="1"/>
    </xf>
    <xf numFmtId="0" fontId="0" fillId="0" borderId="0" xfId="0" applyFill="1"/>
    <xf numFmtId="0" fontId="23" fillId="28" borderId="10" xfId="59" applyFont="1" applyFill="1" applyBorder="1" applyAlignment="1">
      <alignment horizontal="left" vertical="center" wrapText="1"/>
    </xf>
    <xf numFmtId="0" fontId="23" fillId="29" borderId="10" xfId="59" applyFont="1" applyFill="1" applyBorder="1" applyAlignment="1">
      <alignment horizontal="center" vertical="center"/>
    </xf>
    <xf numFmtId="4" fontId="18" fillId="29" borderId="10" xfId="59" applyNumberFormat="1" applyFont="1" applyFill="1" applyBorder="1" applyAlignment="1">
      <alignment horizontal="center" vertical="center"/>
    </xf>
    <xf numFmtId="174" fontId="0" fillId="28" borderId="10" xfId="1" applyNumberFormat="1" applyFont="1" applyFill="1" applyBorder="1" applyAlignment="1" applyProtection="1">
      <alignment vertical="center"/>
    </xf>
    <xf numFmtId="0" fontId="0" fillId="28" borderId="10" xfId="1" applyNumberFormat="1" applyFont="1" applyFill="1" applyBorder="1" applyAlignment="1" applyProtection="1">
      <alignment vertical="center"/>
    </xf>
    <xf numFmtId="174" fontId="0" fillId="29" borderId="10" xfId="1" applyNumberFormat="1" applyFont="1" applyFill="1" applyBorder="1" applyAlignment="1" applyProtection="1">
      <alignment vertical="center"/>
    </xf>
    <xf numFmtId="0" fontId="23" fillId="31" borderId="10" xfId="59" applyFont="1" applyFill="1" applyBorder="1" applyAlignment="1">
      <alignment horizontal="center" vertical="center"/>
    </xf>
    <xf numFmtId="0" fontId="23" fillId="31" borderId="10" xfId="0" applyFont="1" applyFill="1" applyBorder="1" applyAlignment="1">
      <alignment horizontal="center" vertical="center"/>
    </xf>
    <xf numFmtId="0" fontId="24" fillId="31" borderId="10" xfId="59" applyFont="1" applyFill="1" applyBorder="1" applyAlignment="1">
      <alignment horizontal="center" vertical="center" wrapText="1"/>
    </xf>
    <xf numFmtId="0" fontId="23" fillId="32" borderId="10" xfId="59" applyFont="1" applyFill="1" applyBorder="1" applyAlignment="1">
      <alignment horizontal="center" vertical="center"/>
    </xf>
    <xf numFmtId="4" fontId="18" fillId="32" borderId="10" xfId="59" applyNumberFormat="1" applyFont="1" applyFill="1" applyBorder="1" applyAlignment="1">
      <alignment horizontal="center" vertical="center"/>
    </xf>
    <xf numFmtId="174" fontId="0" fillId="31" borderId="10" xfId="1" applyNumberFormat="1" applyFont="1" applyFill="1" applyBorder="1" applyAlignment="1" applyProtection="1">
      <alignment vertical="center"/>
    </xf>
    <xf numFmtId="174" fontId="0" fillId="32" borderId="10" xfId="1" applyNumberFormat="1" applyFont="1" applyFill="1" applyBorder="1" applyAlignment="1" applyProtection="1">
      <alignment vertical="center"/>
    </xf>
    <xf numFmtId="174" fontId="18" fillId="32" borderId="10" xfId="59" applyNumberFormat="1" applyFont="1" applyFill="1" applyBorder="1" applyAlignment="1">
      <alignment vertical="center"/>
    </xf>
    <xf numFmtId="0" fontId="23" fillId="31" borderId="0" xfId="0" applyFont="1" applyFill="1" applyAlignment="1">
      <alignment vertical="center"/>
    </xf>
    <xf numFmtId="0" fontId="0" fillId="31" borderId="0" xfId="0" applyFont="1" applyFill="1" applyAlignment="1">
      <alignment vertical="center"/>
    </xf>
    <xf numFmtId="0" fontId="0" fillId="31" borderId="0" xfId="0" applyFill="1"/>
    <xf numFmtId="0" fontId="24" fillId="31" borderId="10" xfId="59" applyFont="1" applyFill="1" applyBorder="1" applyAlignment="1">
      <alignment vertical="center"/>
    </xf>
    <xf numFmtId="0" fontId="23" fillId="32" borderId="10" xfId="0" applyFont="1" applyFill="1" applyBorder="1" applyAlignment="1">
      <alignment horizontal="center" vertical="center"/>
    </xf>
    <xf numFmtId="0" fontId="24" fillId="31" borderId="10" xfId="59" applyFont="1" applyFill="1" applyBorder="1" applyAlignment="1">
      <alignment horizontal="center" vertical="center"/>
    </xf>
    <xf numFmtId="4" fontId="18" fillId="31" borderId="10" xfId="59" applyNumberFormat="1" applyFont="1" applyFill="1" applyBorder="1" applyAlignment="1">
      <alignment horizontal="center" vertical="center"/>
    </xf>
    <xf numFmtId="174" fontId="18" fillId="31" borderId="10" xfId="59" applyNumberFormat="1" applyFont="1" applyFill="1" applyBorder="1" applyAlignment="1">
      <alignment vertical="center"/>
    </xf>
    <xf numFmtId="1" fontId="23" fillId="32" borderId="10" xfId="59" applyNumberFormat="1" applyFont="1" applyFill="1" applyBorder="1" applyAlignment="1">
      <alignment horizontal="center" vertical="center" wrapText="1"/>
    </xf>
    <xf numFmtId="0" fontId="0" fillId="31" borderId="10" xfId="0" applyFont="1" applyFill="1" applyBorder="1" applyAlignment="1">
      <alignment horizontal="center" vertical="center"/>
    </xf>
    <xf numFmtId="0" fontId="0" fillId="32" borderId="10" xfId="59" applyFont="1" applyFill="1" applyBorder="1" applyAlignment="1">
      <alignment horizontal="center" vertical="center"/>
    </xf>
    <xf numFmtId="166" fontId="23" fillId="32" borderId="10" xfId="59" applyNumberFormat="1" applyFont="1" applyFill="1" applyBorder="1" applyAlignment="1">
      <alignment horizontal="center" vertical="center" wrapText="1"/>
    </xf>
    <xf numFmtId="1" fontId="23" fillId="31" borderId="10" xfId="59" applyNumberFormat="1" applyFont="1" applyFill="1" applyBorder="1" applyAlignment="1">
      <alignment horizontal="center" vertical="center" wrapText="1"/>
    </xf>
    <xf numFmtId="0" fontId="24" fillId="31" borderId="10" xfId="59" applyFont="1" applyFill="1" applyBorder="1" applyAlignment="1">
      <alignment horizontal="left" vertical="center"/>
    </xf>
    <xf numFmtId="4" fontId="24" fillId="31" borderId="10" xfId="59" applyNumberFormat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left" vertical="center" wrapText="1"/>
    </xf>
    <xf numFmtId="0" fontId="0" fillId="0" borderId="10" xfId="0" applyFont="1" applyFill="1" applyBorder="1" applyAlignment="1">
      <alignment horizontal="center" vertical="center"/>
    </xf>
    <xf numFmtId="4" fontId="18" fillId="0" borderId="10" xfId="59" applyNumberFormat="1" applyFont="1" applyFill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4" fillId="0" borderId="10" xfId="59" applyFont="1" applyBorder="1" applyAlignment="1">
      <alignment horizontal="center" vertical="center"/>
    </xf>
    <xf numFmtId="4" fontId="18" fillId="24" borderId="12" xfId="59" applyNumberFormat="1" applyFont="1" applyFill="1" applyBorder="1" applyAlignment="1">
      <alignment horizontal="center" vertical="center"/>
    </xf>
    <xf numFmtId="1" fontId="24" fillId="27" borderId="16" xfId="59" applyNumberFormat="1" applyFont="1" applyFill="1" applyBorder="1" applyAlignment="1">
      <alignment horizontal="center" vertical="center" wrapText="1"/>
    </xf>
    <xf numFmtId="0" fontId="23" fillId="0" borderId="16" xfId="59" applyFont="1" applyBorder="1" applyAlignment="1">
      <alignment horizontal="center" vertical="center"/>
    </xf>
    <xf numFmtId="174" fontId="18" fillId="29" borderId="17" xfId="59" applyNumberFormat="1" applyFont="1" applyFill="1" applyBorder="1" applyAlignment="1">
      <alignment vertical="center"/>
    </xf>
    <xf numFmtId="0" fontId="23" fillId="31" borderId="16" xfId="59" applyFont="1" applyFill="1" applyBorder="1" applyAlignment="1">
      <alignment horizontal="center" vertical="center"/>
    </xf>
    <xf numFmtId="174" fontId="18" fillId="32" borderId="17" xfId="59" applyNumberFormat="1" applyFont="1" applyFill="1" applyBorder="1" applyAlignment="1">
      <alignment vertical="center"/>
    </xf>
    <xf numFmtId="0" fontId="24" fillId="31" borderId="16" xfId="59" applyFont="1" applyFill="1" applyBorder="1" applyAlignment="1">
      <alignment vertical="center"/>
    </xf>
    <xf numFmtId="1" fontId="23" fillId="24" borderId="16" xfId="59" applyNumberFormat="1" applyFont="1" applyFill="1" applyBorder="1" applyAlignment="1">
      <alignment horizontal="center" vertical="center" wrapText="1"/>
    </xf>
    <xf numFmtId="0" fontId="0" fillId="28" borderId="0" xfId="0" applyFill="1" applyBorder="1" applyAlignment="1">
      <alignment wrapText="1"/>
    </xf>
    <xf numFmtId="174" fontId="18" fillId="24" borderId="17" xfId="59" applyNumberFormat="1" applyFont="1" applyFill="1" applyBorder="1" applyAlignment="1">
      <alignment vertical="center"/>
    </xf>
    <xf numFmtId="1" fontId="23" fillId="32" borderId="16" xfId="59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166" fontId="23" fillId="32" borderId="16" xfId="59" applyNumberFormat="1" applyFont="1" applyFill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/>
    </xf>
    <xf numFmtId="0" fontId="23" fillId="31" borderId="16" xfId="0" applyFont="1" applyFill="1" applyBorder="1" applyAlignment="1">
      <alignment horizontal="center" vertical="center"/>
    </xf>
    <xf numFmtId="166" fontId="23" fillId="0" borderId="16" xfId="59" applyNumberFormat="1" applyFont="1" applyBorder="1" applyAlignment="1">
      <alignment horizontal="center" vertical="center" wrapText="1"/>
    </xf>
    <xf numFmtId="166" fontId="23" fillId="31" borderId="16" xfId="59" applyNumberFormat="1" applyFont="1" applyFill="1" applyBorder="1" applyAlignment="1">
      <alignment horizontal="center" vertical="center" wrapText="1"/>
    </xf>
    <xf numFmtId="0" fontId="0" fillId="31" borderId="18" xfId="0" applyFill="1" applyBorder="1"/>
    <xf numFmtId="0" fontId="0" fillId="0" borderId="18" xfId="0" applyBorder="1"/>
    <xf numFmtId="0" fontId="0" fillId="0" borderId="19" xfId="0" applyBorder="1"/>
    <xf numFmtId="0" fontId="23" fillId="0" borderId="0" xfId="0" applyFont="1" applyFill="1" applyAlignment="1">
      <alignment vertical="center"/>
    </xf>
    <xf numFmtId="0" fontId="24" fillId="0" borderId="0" xfId="59" applyFont="1" applyBorder="1" applyAlignment="1">
      <alignment horizontal="center" vertical="center"/>
    </xf>
    <xf numFmtId="0" fontId="24" fillId="24" borderId="0" xfId="59" applyFont="1" applyFill="1" applyBorder="1" applyAlignment="1">
      <alignment horizontal="left" vertical="center"/>
    </xf>
    <xf numFmtId="4" fontId="18" fillId="24" borderId="0" xfId="59" applyNumberFormat="1" applyFont="1" applyFill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166" fontId="23" fillId="24" borderId="10" xfId="0" applyNumberFormat="1" applyFont="1" applyFill="1" applyBorder="1" applyAlignment="1">
      <alignment horizontal="center" vertical="center" wrapText="1"/>
    </xf>
    <xf numFmtId="166" fontId="0" fillId="24" borderId="10" xfId="0" applyNumberFormat="1" applyFont="1" applyFill="1" applyBorder="1" applyAlignment="1">
      <alignment horizontal="center" vertical="center" wrapText="1"/>
    </xf>
    <xf numFmtId="166" fontId="23" fillId="24" borderId="10" xfId="0" applyNumberFormat="1" applyFont="1" applyFill="1" applyBorder="1" applyAlignment="1">
      <alignment horizontal="left" vertical="center"/>
    </xf>
    <xf numFmtId="166" fontId="23" fillId="24" borderId="17" xfId="0" applyNumberFormat="1" applyFont="1" applyFill="1" applyBorder="1" applyAlignment="1">
      <alignment horizontal="left" vertical="center"/>
    </xf>
    <xf numFmtId="0" fontId="24" fillId="27" borderId="10" xfId="59" applyFont="1" applyFill="1" applyBorder="1" applyAlignment="1">
      <alignment horizontal="left" vertical="center" wrapText="1"/>
    </xf>
    <xf numFmtId="0" fontId="24" fillId="27" borderId="17" xfId="59" applyFont="1" applyFill="1" applyBorder="1" applyAlignment="1">
      <alignment horizontal="left" vertical="center" wrapText="1"/>
    </xf>
    <xf numFmtId="166" fontId="23" fillId="24" borderId="20" xfId="0" applyNumberFormat="1" applyFont="1" applyFill="1" applyBorder="1" applyAlignment="1">
      <alignment horizontal="left" vertical="center"/>
    </xf>
    <xf numFmtId="166" fontId="23" fillId="24" borderId="21" xfId="0" applyNumberFormat="1" applyFont="1" applyFill="1" applyBorder="1" applyAlignment="1">
      <alignment horizontal="left" vertical="center"/>
    </xf>
    <xf numFmtId="166" fontId="0" fillId="24" borderId="11" xfId="0" applyNumberFormat="1" applyFont="1" applyFill="1" applyBorder="1" applyAlignment="1">
      <alignment horizontal="right" vertical="center"/>
    </xf>
    <xf numFmtId="174" fontId="23" fillId="0" borderId="10" xfId="0" applyNumberFormat="1" applyFont="1" applyBorder="1" applyAlignment="1">
      <alignment horizontal="center" vertical="center"/>
    </xf>
    <xf numFmtId="174" fontId="23" fillId="0" borderId="17" xfId="0" applyNumberFormat="1" applyFont="1" applyBorder="1" applyAlignment="1">
      <alignment horizontal="center" vertical="center"/>
    </xf>
    <xf numFmtId="166" fontId="24" fillId="0" borderId="10" xfId="0" applyNumberFormat="1" applyFont="1" applyBorder="1" applyAlignment="1">
      <alignment horizontal="left" vertical="center"/>
    </xf>
    <xf numFmtId="166" fontId="24" fillId="0" borderId="17" xfId="0" applyNumberFormat="1" applyFont="1" applyBorder="1" applyAlignment="1">
      <alignment horizontal="left" vertical="center"/>
    </xf>
    <xf numFmtId="166" fontId="23" fillId="0" borderId="10" xfId="0" applyNumberFormat="1" applyFont="1" applyBorder="1" applyAlignment="1">
      <alignment horizontal="left" vertical="center"/>
    </xf>
    <xf numFmtId="166" fontId="23" fillId="0" borderId="17" xfId="0" applyNumberFormat="1" applyFont="1" applyBorder="1" applyAlignment="1">
      <alignment horizontal="left" vertical="center"/>
    </xf>
    <xf numFmtId="0" fontId="18" fillId="26" borderId="10" xfId="59" applyFont="1" applyFill="1" applyBorder="1" applyAlignment="1">
      <alignment horizontal="center" vertical="center" wrapText="1"/>
    </xf>
    <xf numFmtId="0" fontId="18" fillId="26" borderId="17" xfId="59" applyFont="1" applyFill="1" applyBorder="1" applyAlignment="1">
      <alignment horizontal="center" vertical="center" wrapText="1"/>
    </xf>
    <xf numFmtId="0" fontId="24" fillId="30" borderId="10" xfId="59" applyFont="1" applyFill="1" applyBorder="1" applyAlignment="1">
      <alignment horizontal="left" vertical="center" wrapText="1"/>
    </xf>
    <xf numFmtId="0" fontId="24" fillId="30" borderId="17" xfId="59" applyFont="1" applyFill="1" applyBorder="1" applyAlignment="1">
      <alignment horizontal="left" vertical="center" wrapText="1"/>
    </xf>
    <xf numFmtId="166" fontId="24" fillId="26" borderId="10" xfId="59" applyNumberFormat="1" applyFont="1" applyFill="1" applyBorder="1" applyAlignment="1">
      <alignment horizontal="center" vertical="center"/>
    </xf>
    <xf numFmtId="0" fontId="24" fillId="26" borderId="10" xfId="59" applyFont="1" applyFill="1" applyBorder="1" applyAlignment="1">
      <alignment horizontal="left" vertical="center" wrapText="1"/>
    </xf>
    <xf numFmtId="0" fontId="24" fillId="26" borderId="10" xfId="59" applyFont="1" applyFill="1" applyBorder="1" applyAlignment="1">
      <alignment horizontal="center" vertical="center"/>
    </xf>
    <xf numFmtId="0" fontId="24" fillId="26" borderId="10" xfId="0" applyFont="1" applyFill="1" applyBorder="1" applyAlignment="1">
      <alignment horizontal="center" vertical="center"/>
    </xf>
    <xf numFmtId="166" fontId="24" fillId="26" borderId="16" xfId="59" applyNumberFormat="1" applyFont="1" applyFill="1" applyBorder="1" applyAlignment="1">
      <alignment horizontal="center" vertical="center"/>
    </xf>
    <xf numFmtId="0" fontId="24" fillId="25" borderId="13" xfId="59" applyFont="1" applyFill="1" applyBorder="1" applyAlignment="1">
      <alignment horizontal="center" vertical="center"/>
    </xf>
    <xf numFmtId="0" fontId="24" fillId="25" borderId="14" xfId="59" applyFont="1" applyFill="1" applyBorder="1" applyAlignment="1">
      <alignment horizontal="center" vertical="center"/>
    </xf>
    <xf numFmtId="0" fontId="24" fillId="25" borderId="15" xfId="59" applyFont="1" applyFill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166" fontId="23" fillId="0" borderId="10" xfId="0" applyNumberFormat="1" applyFont="1" applyBorder="1" applyAlignment="1">
      <alignment horizontal="center" vertical="center"/>
    </xf>
    <xf numFmtId="166" fontId="23" fillId="24" borderId="10" xfId="0" applyNumberFormat="1" applyFont="1" applyFill="1" applyBorder="1" applyAlignment="1">
      <alignment horizontal="center" vertical="center"/>
    </xf>
    <xf numFmtId="166" fontId="25" fillId="0" borderId="10" xfId="0" applyNumberFormat="1" applyFont="1" applyBorder="1" applyAlignment="1">
      <alignment horizontal="center" vertical="center"/>
    </xf>
    <xf numFmtId="0" fontId="24" fillId="24" borderId="10" xfId="59" applyFont="1" applyFill="1" applyBorder="1" applyAlignment="1">
      <alignment horizontal="left" vertical="center"/>
    </xf>
    <xf numFmtId="0" fontId="23" fillId="24" borderId="10" xfId="59" applyFont="1" applyFill="1" applyBorder="1" applyAlignment="1">
      <alignment horizontal="left" vertical="center"/>
    </xf>
    <xf numFmtId="0" fontId="24" fillId="0" borderId="12" xfId="59" applyFont="1" applyBorder="1" applyAlignment="1">
      <alignment horizontal="center" vertical="center"/>
    </xf>
    <xf numFmtId="0" fontId="24" fillId="24" borderId="12" xfId="59" applyFont="1" applyFill="1" applyBorder="1" applyAlignment="1">
      <alignment horizontal="left" vertical="center"/>
    </xf>
  </cellXfs>
  <cellStyles count="117">
    <cellStyle name="20% - Ênfase1 2" xfId="2"/>
    <cellStyle name="20% - Ênfase2 2" xfId="3"/>
    <cellStyle name="20% - Ênfase3 2" xfId="4"/>
    <cellStyle name="20% - Ênfase4 2" xfId="5"/>
    <cellStyle name="20% - Ênfase5 2" xfId="6"/>
    <cellStyle name="20% - Ênfase6 2" xfId="7"/>
    <cellStyle name="40% - Ênfase1 2" xfId="8"/>
    <cellStyle name="40% - Ênfase2 2" xfId="9"/>
    <cellStyle name="40% - Ênfase3 2" xfId="10"/>
    <cellStyle name="40% - Ênfase4 2" xfId="11"/>
    <cellStyle name="40% - Ênfase5 2" xfId="12"/>
    <cellStyle name="40% - Ênfase6 2" xfId="13"/>
    <cellStyle name="60% - Ênfase1 2" xfId="14"/>
    <cellStyle name="60% - Ênfase2 2" xfId="15"/>
    <cellStyle name="60% - Ênfase3 2" xfId="16"/>
    <cellStyle name="60% - Ênfase4 2" xfId="17"/>
    <cellStyle name="60% - Ênfase5 2" xfId="18"/>
    <cellStyle name="60% - Ênfase6 2" xfId="19"/>
    <cellStyle name="Bom 2" xfId="20"/>
    <cellStyle name="Cálculo 2" xfId="21"/>
    <cellStyle name="Célula de Verificação 2" xfId="22"/>
    <cellStyle name="Célula Vinculada 2" xfId="23"/>
    <cellStyle name="Ênfase1 2" xfId="107"/>
    <cellStyle name="Ênfase2 2" xfId="108"/>
    <cellStyle name="Ênfase3 2" xfId="109"/>
    <cellStyle name="Ênfase4 2" xfId="110"/>
    <cellStyle name="Ênfase5 2" xfId="111"/>
    <cellStyle name="Ênfase6 2" xfId="112"/>
    <cellStyle name="Entrada 2" xfId="24"/>
    <cellStyle name="Incorreto 2" xfId="25"/>
    <cellStyle name="Moeda" xfId="1" builtinId="4"/>
    <cellStyle name="Moeda 2" xfId="26"/>
    <cellStyle name="Moeda 2 2" xfId="27"/>
    <cellStyle name="Moeda 3" xfId="28"/>
    <cellStyle name="Moeda 3 2" xfId="29"/>
    <cellStyle name="Moeda 4" xfId="30"/>
    <cellStyle name="Moeda 5" xfId="31"/>
    <cellStyle name="Moeda 5 2" xfId="32"/>
    <cellStyle name="Moeda 6" xfId="33"/>
    <cellStyle name="Neutra 2" xfId="34"/>
    <cellStyle name="Normal" xfId="0" builtinId="0"/>
    <cellStyle name="Normal 10" xfId="35"/>
    <cellStyle name="Normal 11" xfId="36"/>
    <cellStyle name="Normal 12" xfId="37"/>
    <cellStyle name="Normal 13" xfId="38"/>
    <cellStyle name="Normal 14" xfId="113"/>
    <cellStyle name="Normal 15" xfId="115"/>
    <cellStyle name="Normal 16" xfId="39"/>
    <cellStyle name="Normal 16 2" xfId="40"/>
    <cellStyle name="Normal 16 2 2" xfId="41"/>
    <cellStyle name="Normal 16_Orçam Dona Leopoldina Modelo Daer" xfId="42"/>
    <cellStyle name="Normal 17 2" xfId="43"/>
    <cellStyle name="Normal 2" xfId="44"/>
    <cellStyle name="Normal 2 2" xfId="45"/>
    <cellStyle name="Normal 2 2 2" xfId="46"/>
    <cellStyle name="Normal 2 2 3" xfId="47"/>
    <cellStyle name="Normal 20" xfId="48"/>
    <cellStyle name="Normal 3" xfId="49"/>
    <cellStyle name="Normal 4" xfId="50"/>
    <cellStyle name="Normal 4 2" xfId="51"/>
    <cellStyle name="Normal 5" xfId="52"/>
    <cellStyle name="Normal 6" xfId="53"/>
    <cellStyle name="Normal 7" xfId="54"/>
    <cellStyle name="Normal 7 2" xfId="55"/>
    <cellStyle name="Normal 8" xfId="56"/>
    <cellStyle name="Normal 8 2" xfId="57"/>
    <cellStyle name="Normal 9" xfId="58"/>
    <cellStyle name="Normal_Planilha de Preços Unitários 2000-2001" xfId="59"/>
    <cellStyle name="Nota 2" xfId="60"/>
    <cellStyle name="planilhas" xfId="61"/>
    <cellStyle name="Porcentagem 2" xfId="62"/>
    <cellStyle name="Porcentagem 2 2" xfId="63"/>
    <cellStyle name="Porcentagem 2 3" xfId="64"/>
    <cellStyle name="Porcentagem 3" xfId="65"/>
    <cellStyle name="Porcentagem 3 2" xfId="66"/>
    <cellStyle name="Porcentagem 3 2 2" xfId="67"/>
    <cellStyle name="Porcentagem 4" xfId="68"/>
    <cellStyle name="Porcentagem 4 2" xfId="69"/>
    <cellStyle name="Porcentagem 4 3" xfId="70"/>
    <cellStyle name="Porcentagem 5" xfId="71"/>
    <cellStyle name="Porcentagem 5 2" xfId="72"/>
    <cellStyle name="Porcentagem 6" xfId="73"/>
    <cellStyle name="Porcentagem 6 2" xfId="74"/>
    <cellStyle name="Porcentagem 7" xfId="75"/>
    <cellStyle name="Saída 2" xfId="76"/>
    <cellStyle name="Separador de milhares 2" xfId="77"/>
    <cellStyle name="Separador de milhares 2 2" xfId="78"/>
    <cellStyle name="Separador de milhares 2 3" xfId="79"/>
    <cellStyle name="Separador de milhares 2 4" xfId="80"/>
    <cellStyle name="Separador de milhares 2 4 2" xfId="81"/>
    <cellStyle name="Separador de milhares 3" xfId="82"/>
    <cellStyle name="Separador de milhares 3 2" xfId="83"/>
    <cellStyle name="Separador de milhares 3 2 2" xfId="84"/>
    <cellStyle name="Separador de milhares 3 3" xfId="85"/>
    <cellStyle name="Separador de milhares 4" xfId="86"/>
    <cellStyle name="Separador de milhares 4 2" xfId="87"/>
    <cellStyle name="Separador de milhares 4 2 2" xfId="88"/>
    <cellStyle name="Separador de milhares 4 3" xfId="89"/>
    <cellStyle name="Separador de milhares 5" xfId="90"/>
    <cellStyle name="Separador de milhares 5 2" xfId="91"/>
    <cellStyle name="Separador de milhares 6" xfId="92"/>
    <cellStyle name="Separador de milhares 6 2" xfId="93"/>
    <cellStyle name="Separador de milhares 7" xfId="94"/>
    <cellStyle name="Texto de Aviso 2" xfId="95"/>
    <cellStyle name="Texto Explicativo 2" xfId="96"/>
    <cellStyle name="Título 1 2" xfId="98"/>
    <cellStyle name="Título 2 2" xfId="99"/>
    <cellStyle name="Título 3 2" xfId="100"/>
    <cellStyle name="Título 4 2" xfId="101"/>
    <cellStyle name="Título 5" xfId="102"/>
    <cellStyle name="Total 2" xfId="97"/>
    <cellStyle name="Vírgula 2" xfId="103"/>
    <cellStyle name="Vírgula 2 2" xfId="104"/>
    <cellStyle name="Vírgula 3" xfId="105"/>
    <cellStyle name="Vírgula 3 2" xfId="106"/>
    <cellStyle name="Vírgula 4" xfId="114"/>
    <cellStyle name="Vírgula 5" xfId="116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CD"/>
      <rgbColor rgb="FFFFFF00"/>
      <rgbColor rgb="FFFF00FF"/>
      <rgbColor rgb="FF00FFFF"/>
      <rgbColor rgb="FF800000"/>
      <rgbColor rgb="FF008000"/>
      <rgbColor rgb="FF000080"/>
      <rgbColor rgb="FFF37B7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DDDDDD"/>
      <rgbColor rgb="FF00FFFF"/>
      <rgbColor rgb="FF800080"/>
      <rgbColor rgb="FF800000"/>
      <rgbColor rgb="FF008080"/>
      <rgbColor rgb="FF0000FF"/>
      <rgbColor rgb="FF00CCFF"/>
      <rgbColor rgb="FFEEEEEE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B2B2B2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R121"/>
  <sheetViews>
    <sheetView tabSelected="1" topLeftCell="A10" zoomScale="90" zoomScaleNormal="90" workbookViewId="0">
      <pane ySplit="4" topLeftCell="A50" activePane="bottomLeft" state="frozen"/>
      <selection activeCell="A10" sqref="A10"/>
      <selection pane="bottomLeft" activeCell="D56" sqref="D56"/>
    </sheetView>
  </sheetViews>
  <sheetFormatPr defaultRowHeight="15" x14ac:dyDescent="0.25"/>
  <cols>
    <col min="1" max="1" width="19" customWidth="1"/>
    <col min="2" max="2" width="7.7109375" customWidth="1"/>
    <col min="3" max="3" width="13.7109375" style="1" customWidth="1"/>
    <col min="4" max="4" width="10.7109375" style="2" customWidth="1"/>
    <col min="5" max="5" width="68.140625" style="3" customWidth="1"/>
    <col min="6" max="6" width="9.7109375" style="4" customWidth="1"/>
    <col min="7" max="7" width="11" style="4" bestFit="1" customWidth="1"/>
    <col min="8" max="8" width="16.85546875" style="4" customWidth="1"/>
    <col min="9" max="9" width="14.28515625" style="4" customWidth="1"/>
    <col min="10" max="10" width="16.42578125" style="4" customWidth="1"/>
    <col min="11" max="11" width="17" style="4" bestFit="1" customWidth="1"/>
    <col min="12" max="236" width="9" style="5" customWidth="1"/>
    <col min="237" max="1003" width="9" style="6" customWidth="1"/>
    <col min="1004" max="1007" width="11.5703125"/>
  </cols>
  <sheetData>
    <row r="1" spans="1:11" x14ac:dyDescent="0.25">
      <c r="C1" s="126"/>
      <c r="D1" s="126"/>
      <c r="E1" s="126"/>
      <c r="F1" s="126"/>
      <c r="G1" s="126"/>
      <c r="H1" s="126"/>
      <c r="I1" s="126"/>
      <c r="J1" s="126"/>
      <c r="K1" s="126"/>
    </row>
    <row r="2" spans="1:11" x14ac:dyDescent="0.25">
      <c r="C2" s="127"/>
      <c r="D2" s="127"/>
      <c r="E2" s="127"/>
      <c r="F2" s="127"/>
      <c r="G2" s="127"/>
      <c r="H2" s="127"/>
      <c r="I2" s="127"/>
      <c r="J2" s="127"/>
      <c r="K2" s="127"/>
    </row>
    <row r="3" spans="1:11" x14ac:dyDescent="0.25">
      <c r="C3" s="128"/>
      <c r="D3" s="128"/>
      <c r="E3" s="128"/>
      <c r="F3" s="128"/>
      <c r="G3" s="128"/>
      <c r="H3" s="128"/>
      <c r="I3" s="128"/>
      <c r="J3" s="128"/>
      <c r="K3" s="128"/>
    </row>
    <row r="4" spans="1:11" x14ac:dyDescent="0.25">
      <c r="C4" s="127"/>
      <c r="D4" s="127"/>
      <c r="E4" s="127"/>
      <c r="F4" s="127"/>
      <c r="G4" s="127"/>
      <c r="H4" s="127"/>
      <c r="I4" s="127"/>
      <c r="J4" s="127"/>
      <c r="K4" s="127"/>
    </row>
    <row r="5" spans="1:11" x14ac:dyDescent="0.25">
      <c r="A5" s="39"/>
      <c r="C5" s="129"/>
      <c r="D5" s="129"/>
      <c r="E5" s="129"/>
      <c r="F5" s="129"/>
      <c r="G5" s="129"/>
      <c r="H5" s="130" t="s">
        <v>0</v>
      </c>
      <c r="I5" s="130"/>
      <c r="J5" s="130"/>
      <c r="K5" s="7">
        <v>0.2351</v>
      </c>
    </row>
    <row r="6" spans="1:11" x14ac:dyDescent="0.25">
      <c r="A6" s="39"/>
      <c r="C6" s="131" t="s">
        <v>1</v>
      </c>
      <c r="D6" s="131"/>
      <c r="E6" s="131"/>
      <c r="F6" s="131"/>
      <c r="G6" s="131"/>
      <c r="H6" s="130" t="s">
        <v>2</v>
      </c>
      <c r="I6" s="130"/>
      <c r="J6" s="130"/>
      <c r="K6" s="8">
        <v>305</v>
      </c>
    </row>
    <row r="7" spans="1:11" x14ac:dyDescent="0.25">
      <c r="A7" s="39"/>
      <c r="C7" s="131"/>
      <c r="D7" s="131"/>
      <c r="E7" s="131"/>
      <c r="F7" s="131"/>
      <c r="G7" s="131"/>
      <c r="H7" s="130" t="s">
        <v>3</v>
      </c>
      <c r="I7" s="130"/>
      <c r="J7" s="130"/>
      <c r="K7" s="9" t="s">
        <v>4</v>
      </c>
    </row>
    <row r="8" spans="1:11" x14ac:dyDescent="0.25">
      <c r="A8" s="39"/>
      <c r="C8" s="131" t="s">
        <v>5</v>
      </c>
      <c r="D8" s="131"/>
      <c r="E8" s="131"/>
      <c r="F8" s="131"/>
      <c r="G8" s="131"/>
      <c r="H8" s="130" t="s">
        <v>6</v>
      </c>
      <c r="I8" s="130"/>
      <c r="J8" s="130"/>
      <c r="K8" s="8">
        <f>K6*7</f>
        <v>2135</v>
      </c>
    </row>
    <row r="9" spans="1:11" x14ac:dyDescent="0.25">
      <c r="A9" s="39"/>
      <c r="C9" s="132"/>
      <c r="D9" s="132"/>
      <c r="E9" s="132"/>
      <c r="F9" s="132"/>
      <c r="G9" s="132"/>
      <c r="H9" s="133" t="s">
        <v>7</v>
      </c>
      <c r="I9" s="133"/>
      <c r="J9" s="133"/>
      <c r="K9" s="74">
        <f>K6*3</f>
        <v>915</v>
      </c>
    </row>
    <row r="10" spans="1:11" ht="15.75" thickBot="1" x14ac:dyDescent="0.3">
      <c r="A10" s="39"/>
      <c r="C10" s="95"/>
      <c r="D10" s="95"/>
      <c r="E10" s="95"/>
      <c r="F10" s="95"/>
      <c r="G10" s="95"/>
      <c r="H10" s="96"/>
      <c r="I10" s="96"/>
      <c r="J10" s="96"/>
      <c r="K10" s="97"/>
    </row>
    <row r="11" spans="1:11" x14ac:dyDescent="0.25">
      <c r="A11" s="39"/>
      <c r="B11" s="123" t="s">
        <v>195</v>
      </c>
      <c r="C11" s="124"/>
      <c r="D11" s="124"/>
      <c r="E11" s="124"/>
      <c r="F11" s="124"/>
      <c r="G11" s="124"/>
      <c r="H11" s="124"/>
      <c r="I11" s="124"/>
      <c r="J11" s="124"/>
      <c r="K11" s="125"/>
    </row>
    <row r="12" spans="1:11" ht="13.9" customHeight="1" x14ac:dyDescent="0.25">
      <c r="A12" s="39"/>
      <c r="B12" s="122" t="s">
        <v>8</v>
      </c>
      <c r="C12" s="118" t="s">
        <v>148</v>
      </c>
      <c r="D12" s="118" t="s">
        <v>149</v>
      </c>
      <c r="E12" s="119" t="s">
        <v>9</v>
      </c>
      <c r="F12" s="120" t="s">
        <v>10</v>
      </c>
      <c r="G12" s="121" t="s">
        <v>11</v>
      </c>
      <c r="H12" s="114" t="s">
        <v>12</v>
      </c>
      <c r="I12" s="114"/>
      <c r="J12" s="114"/>
      <c r="K12" s="115" t="s">
        <v>98</v>
      </c>
    </row>
    <row r="13" spans="1:11" ht="30" x14ac:dyDescent="0.25">
      <c r="A13" s="39"/>
      <c r="B13" s="122"/>
      <c r="C13" s="118"/>
      <c r="D13" s="118"/>
      <c r="E13" s="119"/>
      <c r="F13" s="120"/>
      <c r="G13" s="121"/>
      <c r="H13" s="34" t="s">
        <v>95</v>
      </c>
      <c r="I13" s="10" t="s">
        <v>97</v>
      </c>
      <c r="J13" s="34" t="s">
        <v>96</v>
      </c>
      <c r="K13" s="115"/>
    </row>
    <row r="14" spans="1:11" ht="13.9" customHeight="1" x14ac:dyDescent="0.25">
      <c r="A14" s="39"/>
      <c r="B14" s="75">
        <v>1</v>
      </c>
      <c r="C14" s="11"/>
      <c r="D14" s="12">
        <v>1</v>
      </c>
      <c r="E14" s="103" t="s">
        <v>44</v>
      </c>
      <c r="F14" s="103"/>
      <c r="G14" s="103"/>
      <c r="H14" s="103"/>
      <c r="I14" s="103"/>
      <c r="J14" s="103"/>
      <c r="K14" s="104"/>
    </row>
    <row r="15" spans="1:11" x14ac:dyDescent="0.25">
      <c r="A15" s="39"/>
      <c r="B15" s="76" t="s">
        <v>14</v>
      </c>
      <c r="C15" s="72" t="s">
        <v>13</v>
      </c>
      <c r="D15" s="13">
        <v>1</v>
      </c>
      <c r="E15" s="40" t="s">
        <v>45</v>
      </c>
      <c r="F15" s="41" t="s">
        <v>146</v>
      </c>
      <c r="G15" s="42">
        <v>6</v>
      </c>
      <c r="H15" s="43">
        <v>13733</v>
      </c>
      <c r="I15" s="44">
        <v>1.2351000000000001</v>
      </c>
      <c r="J15" s="45">
        <f>ROUND(H15*I15,2)</f>
        <v>16961.63</v>
      </c>
      <c r="K15" s="77">
        <f>J15*G15</f>
        <v>101769.78</v>
      </c>
    </row>
    <row r="16" spans="1:11" x14ac:dyDescent="0.25">
      <c r="A16" s="39"/>
      <c r="B16" s="76" t="s">
        <v>16</v>
      </c>
      <c r="C16" s="72" t="s">
        <v>13</v>
      </c>
      <c r="D16" s="13">
        <v>2</v>
      </c>
      <c r="E16" s="40" t="s">
        <v>46</v>
      </c>
      <c r="F16" s="41" t="s">
        <v>41</v>
      </c>
      <c r="G16" s="42">
        <v>1</v>
      </c>
      <c r="H16" s="43">
        <v>10057.799999999999</v>
      </c>
      <c r="I16" s="44">
        <v>1.2351000000000001</v>
      </c>
      <c r="J16" s="45">
        <f t="shared" ref="J16:J19" si="0">ROUND(H16*I16,2)</f>
        <v>12422.39</v>
      </c>
      <c r="K16" s="77">
        <f t="shared" ref="K16:K19" si="1">J16*G16</f>
        <v>12422.39</v>
      </c>
    </row>
    <row r="17" spans="1:1006" x14ac:dyDescent="0.25">
      <c r="A17" s="39"/>
      <c r="B17" s="76" t="s">
        <v>17</v>
      </c>
      <c r="C17" s="72" t="s">
        <v>13</v>
      </c>
      <c r="D17" s="13">
        <v>3</v>
      </c>
      <c r="E17" s="40" t="s">
        <v>47</v>
      </c>
      <c r="F17" s="41" t="s">
        <v>15</v>
      </c>
      <c r="G17" s="42">
        <v>4.5</v>
      </c>
      <c r="H17" s="43">
        <v>543.66</v>
      </c>
      <c r="I17" s="44">
        <v>1.2351000000000001</v>
      </c>
      <c r="J17" s="45">
        <f t="shared" si="0"/>
        <v>671.47</v>
      </c>
      <c r="K17" s="77">
        <f t="shared" si="1"/>
        <v>3021.6150000000002</v>
      </c>
    </row>
    <row r="18" spans="1:1006" x14ac:dyDescent="0.25">
      <c r="A18" s="39"/>
      <c r="B18" s="76" t="s">
        <v>19</v>
      </c>
      <c r="C18" s="72" t="s">
        <v>13</v>
      </c>
      <c r="D18" s="13">
        <v>4</v>
      </c>
      <c r="E18" s="40" t="s">
        <v>48</v>
      </c>
      <c r="F18" s="41" t="s">
        <v>41</v>
      </c>
      <c r="G18" s="42">
        <v>1</v>
      </c>
      <c r="H18" s="43">
        <v>27432.91</v>
      </c>
      <c r="I18" s="44">
        <v>1.2351000000000001</v>
      </c>
      <c r="J18" s="45">
        <f t="shared" si="0"/>
        <v>33882.39</v>
      </c>
      <c r="K18" s="77">
        <f t="shared" si="1"/>
        <v>33882.39</v>
      </c>
    </row>
    <row r="19" spans="1:1006" x14ac:dyDescent="0.25">
      <c r="A19" s="39"/>
      <c r="B19" s="76" t="s">
        <v>21</v>
      </c>
      <c r="C19" s="72" t="s">
        <v>13</v>
      </c>
      <c r="D19" s="13">
        <v>5</v>
      </c>
      <c r="E19" s="40" t="s">
        <v>99</v>
      </c>
      <c r="F19" s="41" t="s">
        <v>41</v>
      </c>
      <c r="G19" s="42">
        <v>1</v>
      </c>
      <c r="H19" s="43">
        <v>27432.91</v>
      </c>
      <c r="I19" s="44">
        <v>1.2351000000000001</v>
      </c>
      <c r="J19" s="45">
        <f t="shared" si="0"/>
        <v>33882.39</v>
      </c>
      <c r="K19" s="77">
        <f t="shared" si="1"/>
        <v>33882.39</v>
      </c>
    </row>
    <row r="20" spans="1:1006" s="56" customFormat="1" x14ac:dyDescent="0.25">
      <c r="A20" s="39"/>
      <c r="B20" s="78"/>
      <c r="C20" s="47"/>
      <c r="D20" s="46"/>
      <c r="E20" s="48" t="s">
        <v>164</v>
      </c>
      <c r="F20" s="49"/>
      <c r="G20" s="50"/>
      <c r="H20" s="51"/>
      <c r="I20" s="51"/>
      <c r="J20" s="52"/>
      <c r="K20" s="79">
        <f>SUM(K15:K19)</f>
        <v>184978.565</v>
      </c>
      <c r="L20" s="94"/>
      <c r="M20" s="94"/>
      <c r="N20" s="94"/>
      <c r="O20" s="94"/>
      <c r="P20" s="94"/>
      <c r="Q20" s="9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54"/>
      <c r="BE20" s="54"/>
      <c r="BF20" s="54"/>
      <c r="BG20" s="54"/>
      <c r="BH20" s="54"/>
      <c r="BI20" s="54"/>
      <c r="BJ20" s="54"/>
      <c r="BK20" s="54"/>
      <c r="BL20" s="54"/>
      <c r="BM20" s="54"/>
      <c r="BN20" s="54"/>
      <c r="BO20" s="54"/>
      <c r="BP20" s="54"/>
      <c r="BQ20" s="54"/>
      <c r="BR20" s="54"/>
      <c r="BS20" s="54"/>
      <c r="BT20" s="54"/>
      <c r="BU20" s="54"/>
      <c r="BV20" s="54"/>
      <c r="BW20" s="54"/>
      <c r="BX20" s="54"/>
      <c r="BY20" s="54"/>
      <c r="BZ20" s="54"/>
      <c r="CA20" s="54"/>
      <c r="CB20" s="54"/>
      <c r="CC20" s="54"/>
      <c r="CD20" s="54"/>
      <c r="CE20" s="54"/>
      <c r="CF20" s="54"/>
      <c r="CG20" s="54"/>
      <c r="CH20" s="54"/>
      <c r="CI20" s="54"/>
      <c r="CJ20" s="54"/>
      <c r="CK20" s="54"/>
      <c r="CL20" s="54"/>
      <c r="CM20" s="54"/>
      <c r="CN20" s="54"/>
      <c r="CO20" s="54"/>
      <c r="CP20" s="54"/>
      <c r="CQ20" s="54"/>
      <c r="CR20" s="54"/>
      <c r="CS20" s="54"/>
      <c r="CT20" s="54"/>
      <c r="CU20" s="54"/>
      <c r="CV20" s="54"/>
      <c r="CW20" s="54"/>
      <c r="CX20" s="54"/>
      <c r="CY20" s="54"/>
      <c r="CZ20" s="54"/>
      <c r="DA20" s="54"/>
      <c r="DB20" s="54"/>
      <c r="DC20" s="54"/>
      <c r="DD20" s="54"/>
      <c r="DE20" s="54"/>
      <c r="DF20" s="54"/>
      <c r="DG20" s="54"/>
      <c r="DH20" s="54"/>
      <c r="DI20" s="54"/>
      <c r="DJ20" s="54"/>
      <c r="DK20" s="54"/>
      <c r="DL20" s="54"/>
      <c r="DM20" s="54"/>
      <c r="DN20" s="54"/>
      <c r="DO20" s="54"/>
      <c r="DP20" s="54"/>
      <c r="DQ20" s="54"/>
      <c r="DR20" s="54"/>
      <c r="DS20" s="54"/>
      <c r="DT20" s="54"/>
      <c r="DU20" s="54"/>
      <c r="DV20" s="54"/>
      <c r="DW20" s="54"/>
      <c r="DX20" s="54"/>
      <c r="DY20" s="54"/>
      <c r="DZ20" s="54"/>
      <c r="EA20" s="54"/>
      <c r="EB20" s="54"/>
      <c r="EC20" s="54"/>
      <c r="ED20" s="54"/>
      <c r="EE20" s="54"/>
      <c r="EF20" s="54"/>
      <c r="EG20" s="54"/>
      <c r="EH20" s="54"/>
      <c r="EI20" s="54"/>
      <c r="EJ20" s="54"/>
      <c r="EK20" s="54"/>
      <c r="EL20" s="54"/>
      <c r="EM20" s="54"/>
      <c r="EN20" s="54"/>
      <c r="EO20" s="54"/>
      <c r="EP20" s="54"/>
      <c r="EQ20" s="54"/>
      <c r="ER20" s="54"/>
      <c r="ES20" s="54"/>
      <c r="ET20" s="54"/>
      <c r="EU20" s="54"/>
      <c r="EV20" s="54"/>
      <c r="EW20" s="54"/>
      <c r="EX20" s="54"/>
      <c r="EY20" s="54"/>
      <c r="EZ20" s="54"/>
      <c r="FA20" s="54"/>
      <c r="FB20" s="54"/>
      <c r="FC20" s="54"/>
      <c r="FD20" s="54"/>
      <c r="FE20" s="54"/>
      <c r="FF20" s="54"/>
      <c r="FG20" s="54"/>
      <c r="FH20" s="54"/>
      <c r="FI20" s="54"/>
      <c r="FJ20" s="54"/>
      <c r="FK20" s="54"/>
      <c r="FL20" s="54"/>
      <c r="FM20" s="54"/>
      <c r="FN20" s="54"/>
      <c r="FO20" s="54"/>
      <c r="FP20" s="54"/>
      <c r="FQ20" s="54"/>
      <c r="FR20" s="54"/>
      <c r="FS20" s="54"/>
      <c r="FT20" s="54"/>
      <c r="FU20" s="54"/>
      <c r="FV20" s="54"/>
      <c r="FW20" s="54"/>
      <c r="FX20" s="54"/>
      <c r="FY20" s="54"/>
      <c r="FZ20" s="54"/>
      <c r="GA20" s="54"/>
      <c r="GB20" s="54"/>
      <c r="GC20" s="54"/>
      <c r="GD20" s="54"/>
      <c r="GE20" s="54"/>
      <c r="GF20" s="54"/>
      <c r="GG20" s="54"/>
      <c r="GH20" s="54"/>
      <c r="GI20" s="54"/>
      <c r="GJ20" s="54"/>
      <c r="GK20" s="54"/>
      <c r="GL20" s="54"/>
      <c r="GM20" s="54"/>
      <c r="GN20" s="54"/>
      <c r="GO20" s="54"/>
      <c r="GP20" s="54"/>
      <c r="GQ20" s="54"/>
      <c r="GR20" s="54"/>
      <c r="GS20" s="54"/>
      <c r="GT20" s="54"/>
      <c r="GU20" s="54"/>
      <c r="GV20" s="54"/>
      <c r="GW20" s="54"/>
      <c r="GX20" s="54"/>
      <c r="GY20" s="54"/>
      <c r="GZ20" s="54"/>
      <c r="HA20" s="54"/>
      <c r="HB20" s="54"/>
      <c r="HC20" s="54"/>
      <c r="HD20" s="54"/>
      <c r="HE20" s="54"/>
      <c r="HF20" s="54"/>
      <c r="HG20" s="54"/>
      <c r="HH20" s="54"/>
      <c r="HI20" s="54"/>
      <c r="HJ20" s="54"/>
      <c r="HK20" s="54"/>
      <c r="HL20" s="54"/>
      <c r="HM20" s="54"/>
      <c r="HN20" s="54"/>
      <c r="HO20" s="54"/>
      <c r="HP20" s="54"/>
      <c r="HQ20" s="54"/>
      <c r="HR20" s="54"/>
      <c r="HS20" s="54"/>
      <c r="HT20" s="54"/>
      <c r="HU20" s="54"/>
      <c r="HV20" s="54"/>
      <c r="HW20" s="54"/>
      <c r="HX20" s="54"/>
      <c r="HY20" s="54"/>
      <c r="HZ20" s="54"/>
      <c r="IA20" s="54"/>
      <c r="IB20" s="54"/>
      <c r="IC20" s="55"/>
      <c r="ID20" s="55"/>
      <c r="IE20" s="55"/>
      <c r="IF20" s="55"/>
      <c r="IG20" s="55"/>
      <c r="IH20" s="55"/>
      <c r="II20" s="55"/>
      <c r="IJ20" s="55"/>
      <c r="IK20" s="55"/>
      <c r="IL20" s="55"/>
      <c r="IM20" s="55"/>
      <c r="IN20" s="55"/>
      <c r="IO20" s="55"/>
      <c r="IP20" s="55"/>
      <c r="IQ20" s="55"/>
      <c r="IR20" s="55"/>
      <c r="IS20" s="55"/>
      <c r="IT20" s="55"/>
      <c r="IU20" s="55"/>
      <c r="IV20" s="55"/>
      <c r="IW20" s="55"/>
      <c r="IX20" s="55"/>
      <c r="IY20" s="55"/>
      <c r="IZ20" s="55"/>
      <c r="JA20" s="55"/>
      <c r="JB20" s="55"/>
      <c r="JC20" s="55"/>
      <c r="JD20" s="55"/>
      <c r="JE20" s="55"/>
      <c r="JF20" s="55"/>
      <c r="JG20" s="55"/>
      <c r="JH20" s="55"/>
      <c r="JI20" s="55"/>
      <c r="JJ20" s="55"/>
      <c r="JK20" s="55"/>
      <c r="JL20" s="55"/>
      <c r="JM20" s="55"/>
      <c r="JN20" s="55"/>
      <c r="JO20" s="55"/>
      <c r="JP20" s="55"/>
      <c r="JQ20" s="55"/>
      <c r="JR20" s="55"/>
      <c r="JS20" s="55"/>
      <c r="JT20" s="55"/>
      <c r="JU20" s="55"/>
      <c r="JV20" s="55"/>
      <c r="JW20" s="55"/>
      <c r="JX20" s="55"/>
      <c r="JY20" s="55"/>
      <c r="JZ20" s="55"/>
      <c r="KA20" s="55"/>
      <c r="KB20" s="55"/>
      <c r="KC20" s="55"/>
      <c r="KD20" s="55"/>
      <c r="KE20" s="55"/>
      <c r="KF20" s="55"/>
      <c r="KG20" s="55"/>
      <c r="KH20" s="55"/>
      <c r="KI20" s="55"/>
      <c r="KJ20" s="55"/>
      <c r="KK20" s="55"/>
      <c r="KL20" s="55"/>
      <c r="KM20" s="55"/>
      <c r="KN20" s="55"/>
      <c r="KO20" s="55"/>
      <c r="KP20" s="55"/>
      <c r="KQ20" s="55"/>
      <c r="KR20" s="55"/>
      <c r="KS20" s="55"/>
      <c r="KT20" s="55"/>
      <c r="KU20" s="55"/>
      <c r="KV20" s="55"/>
      <c r="KW20" s="55"/>
      <c r="KX20" s="55"/>
      <c r="KY20" s="55"/>
      <c r="KZ20" s="55"/>
      <c r="LA20" s="55"/>
      <c r="LB20" s="55"/>
      <c r="LC20" s="55"/>
      <c r="LD20" s="55"/>
      <c r="LE20" s="55"/>
      <c r="LF20" s="55"/>
      <c r="LG20" s="55"/>
      <c r="LH20" s="55"/>
      <c r="LI20" s="55"/>
      <c r="LJ20" s="55"/>
      <c r="LK20" s="55"/>
      <c r="LL20" s="55"/>
      <c r="LM20" s="55"/>
      <c r="LN20" s="55"/>
      <c r="LO20" s="55"/>
      <c r="LP20" s="55"/>
      <c r="LQ20" s="55"/>
      <c r="LR20" s="55"/>
      <c r="LS20" s="55"/>
      <c r="LT20" s="55"/>
      <c r="LU20" s="55"/>
      <c r="LV20" s="55"/>
      <c r="LW20" s="55"/>
      <c r="LX20" s="55"/>
      <c r="LY20" s="55"/>
      <c r="LZ20" s="55"/>
      <c r="MA20" s="55"/>
      <c r="MB20" s="55"/>
      <c r="MC20" s="55"/>
      <c r="MD20" s="55"/>
      <c r="ME20" s="55"/>
      <c r="MF20" s="55"/>
      <c r="MG20" s="55"/>
      <c r="MH20" s="55"/>
      <c r="MI20" s="55"/>
      <c r="MJ20" s="55"/>
      <c r="MK20" s="55"/>
      <c r="ML20" s="55"/>
      <c r="MM20" s="55"/>
      <c r="MN20" s="55"/>
      <c r="MO20" s="55"/>
      <c r="MP20" s="55"/>
      <c r="MQ20" s="55"/>
      <c r="MR20" s="55"/>
      <c r="MS20" s="55"/>
      <c r="MT20" s="55"/>
      <c r="MU20" s="55"/>
      <c r="MV20" s="55"/>
      <c r="MW20" s="55"/>
      <c r="MX20" s="55"/>
      <c r="MY20" s="55"/>
      <c r="MZ20" s="55"/>
      <c r="NA20" s="55"/>
      <c r="NB20" s="55"/>
      <c r="NC20" s="55"/>
      <c r="ND20" s="55"/>
      <c r="NE20" s="55"/>
      <c r="NF20" s="55"/>
      <c r="NG20" s="55"/>
      <c r="NH20" s="55"/>
      <c r="NI20" s="55"/>
      <c r="NJ20" s="55"/>
      <c r="NK20" s="55"/>
      <c r="NL20" s="55"/>
      <c r="NM20" s="55"/>
      <c r="NN20" s="55"/>
      <c r="NO20" s="55"/>
      <c r="NP20" s="55"/>
      <c r="NQ20" s="55"/>
      <c r="NR20" s="55"/>
      <c r="NS20" s="55"/>
      <c r="NT20" s="55"/>
      <c r="NU20" s="55"/>
      <c r="NV20" s="55"/>
      <c r="NW20" s="55"/>
      <c r="NX20" s="55"/>
      <c r="NY20" s="55"/>
      <c r="NZ20" s="55"/>
      <c r="OA20" s="55"/>
      <c r="OB20" s="55"/>
      <c r="OC20" s="55"/>
      <c r="OD20" s="55"/>
      <c r="OE20" s="55"/>
      <c r="OF20" s="55"/>
      <c r="OG20" s="55"/>
      <c r="OH20" s="55"/>
      <c r="OI20" s="55"/>
      <c r="OJ20" s="55"/>
      <c r="OK20" s="55"/>
      <c r="OL20" s="55"/>
      <c r="OM20" s="55"/>
      <c r="ON20" s="55"/>
      <c r="OO20" s="55"/>
      <c r="OP20" s="55"/>
      <c r="OQ20" s="55"/>
      <c r="OR20" s="55"/>
      <c r="OS20" s="55"/>
      <c r="OT20" s="55"/>
      <c r="OU20" s="55"/>
      <c r="OV20" s="55"/>
      <c r="OW20" s="55"/>
      <c r="OX20" s="55"/>
      <c r="OY20" s="55"/>
      <c r="OZ20" s="55"/>
      <c r="PA20" s="55"/>
      <c r="PB20" s="55"/>
      <c r="PC20" s="55"/>
      <c r="PD20" s="55"/>
      <c r="PE20" s="55"/>
      <c r="PF20" s="55"/>
      <c r="PG20" s="55"/>
      <c r="PH20" s="55"/>
      <c r="PI20" s="55"/>
      <c r="PJ20" s="55"/>
      <c r="PK20" s="55"/>
      <c r="PL20" s="55"/>
      <c r="PM20" s="55"/>
      <c r="PN20" s="55"/>
      <c r="PO20" s="55"/>
      <c r="PP20" s="55"/>
      <c r="PQ20" s="55"/>
      <c r="PR20" s="55"/>
      <c r="PS20" s="55"/>
      <c r="PT20" s="55"/>
      <c r="PU20" s="55"/>
      <c r="PV20" s="55"/>
      <c r="PW20" s="55"/>
      <c r="PX20" s="55"/>
      <c r="PY20" s="55"/>
      <c r="PZ20" s="55"/>
      <c r="QA20" s="55"/>
      <c r="QB20" s="55"/>
      <c r="QC20" s="55"/>
      <c r="QD20" s="55"/>
      <c r="QE20" s="55"/>
      <c r="QF20" s="55"/>
      <c r="QG20" s="55"/>
      <c r="QH20" s="55"/>
      <c r="QI20" s="55"/>
      <c r="QJ20" s="55"/>
      <c r="QK20" s="55"/>
      <c r="QL20" s="55"/>
      <c r="QM20" s="55"/>
      <c r="QN20" s="55"/>
      <c r="QO20" s="55"/>
      <c r="QP20" s="55"/>
      <c r="QQ20" s="55"/>
      <c r="QR20" s="55"/>
      <c r="QS20" s="55"/>
      <c r="QT20" s="55"/>
      <c r="QU20" s="55"/>
      <c r="QV20" s="55"/>
      <c r="QW20" s="55"/>
      <c r="QX20" s="55"/>
      <c r="QY20" s="55"/>
      <c r="QZ20" s="55"/>
      <c r="RA20" s="55"/>
      <c r="RB20" s="55"/>
      <c r="RC20" s="55"/>
      <c r="RD20" s="55"/>
      <c r="RE20" s="55"/>
      <c r="RF20" s="55"/>
      <c r="RG20" s="55"/>
      <c r="RH20" s="55"/>
      <c r="RI20" s="55"/>
      <c r="RJ20" s="55"/>
      <c r="RK20" s="55"/>
      <c r="RL20" s="55"/>
      <c r="RM20" s="55"/>
      <c r="RN20" s="55"/>
      <c r="RO20" s="55"/>
      <c r="RP20" s="55"/>
      <c r="RQ20" s="55"/>
      <c r="RR20" s="55"/>
      <c r="RS20" s="55"/>
      <c r="RT20" s="55"/>
      <c r="RU20" s="55"/>
      <c r="RV20" s="55"/>
      <c r="RW20" s="55"/>
      <c r="RX20" s="55"/>
      <c r="RY20" s="55"/>
      <c r="RZ20" s="55"/>
      <c r="SA20" s="55"/>
      <c r="SB20" s="55"/>
      <c r="SC20" s="55"/>
      <c r="SD20" s="55"/>
      <c r="SE20" s="55"/>
      <c r="SF20" s="55"/>
      <c r="SG20" s="55"/>
      <c r="SH20" s="55"/>
      <c r="SI20" s="55"/>
      <c r="SJ20" s="55"/>
      <c r="SK20" s="55"/>
      <c r="SL20" s="55"/>
      <c r="SM20" s="55"/>
      <c r="SN20" s="55"/>
      <c r="SO20" s="55"/>
      <c r="SP20" s="55"/>
      <c r="SQ20" s="55"/>
      <c r="SR20" s="55"/>
      <c r="SS20" s="55"/>
      <c r="ST20" s="55"/>
      <c r="SU20" s="55"/>
      <c r="SV20" s="55"/>
      <c r="SW20" s="55"/>
      <c r="SX20" s="55"/>
      <c r="SY20" s="55"/>
      <c r="SZ20" s="55"/>
      <c r="TA20" s="55"/>
      <c r="TB20" s="55"/>
      <c r="TC20" s="55"/>
      <c r="TD20" s="55"/>
      <c r="TE20" s="55"/>
      <c r="TF20" s="55"/>
      <c r="TG20" s="55"/>
      <c r="TH20" s="55"/>
      <c r="TI20" s="55"/>
      <c r="TJ20" s="55"/>
      <c r="TK20" s="55"/>
      <c r="TL20" s="55"/>
      <c r="TM20" s="55"/>
      <c r="TN20" s="55"/>
      <c r="TO20" s="55"/>
      <c r="TP20" s="55"/>
      <c r="TQ20" s="55"/>
      <c r="TR20" s="55"/>
      <c r="TS20" s="55"/>
      <c r="TT20" s="55"/>
      <c r="TU20" s="55"/>
      <c r="TV20" s="55"/>
      <c r="TW20" s="55"/>
      <c r="TX20" s="55"/>
      <c r="TY20" s="55"/>
      <c r="TZ20" s="55"/>
      <c r="UA20" s="55"/>
      <c r="UB20" s="55"/>
      <c r="UC20" s="55"/>
      <c r="UD20" s="55"/>
      <c r="UE20" s="55"/>
      <c r="UF20" s="55"/>
      <c r="UG20" s="55"/>
      <c r="UH20" s="55"/>
      <c r="UI20" s="55"/>
      <c r="UJ20" s="55"/>
      <c r="UK20" s="55"/>
      <c r="UL20" s="55"/>
      <c r="UM20" s="55"/>
      <c r="UN20" s="55"/>
      <c r="UO20" s="55"/>
      <c r="UP20" s="55"/>
      <c r="UQ20" s="55"/>
      <c r="UR20" s="55"/>
      <c r="US20" s="55"/>
      <c r="UT20" s="55"/>
      <c r="UU20" s="55"/>
      <c r="UV20" s="55"/>
      <c r="UW20" s="55"/>
      <c r="UX20" s="55"/>
      <c r="UY20" s="55"/>
      <c r="UZ20" s="55"/>
      <c r="VA20" s="55"/>
      <c r="VB20" s="55"/>
      <c r="VC20" s="55"/>
      <c r="VD20" s="55"/>
      <c r="VE20" s="55"/>
      <c r="VF20" s="55"/>
      <c r="VG20" s="55"/>
      <c r="VH20" s="55"/>
      <c r="VI20" s="55"/>
      <c r="VJ20" s="55"/>
      <c r="VK20" s="55"/>
      <c r="VL20" s="55"/>
      <c r="VM20" s="55"/>
      <c r="VN20" s="55"/>
      <c r="VO20" s="55"/>
      <c r="VP20" s="55"/>
      <c r="VQ20" s="55"/>
      <c r="VR20" s="55"/>
      <c r="VS20" s="55"/>
      <c r="VT20" s="55"/>
      <c r="VU20" s="55"/>
      <c r="VV20" s="55"/>
      <c r="VW20" s="55"/>
      <c r="VX20" s="55"/>
      <c r="VY20" s="55"/>
      <c r="VZ20" s="55"/>
      <c r="WA20" s="55"/>
      <c r="WB20" s="55"/>
      <c r="WC20" s="55"/>
      <c r="WD20" s="55"/>
      <c r="WE20" s="55"/>
      <c r="WF20" s="55"/>
      <c r="WG20" s="55"/>
      <c r="WH20" s="55"/>
      <c r="WI20" s="55"/>
      <c r="WJ20" s="55"/>
      <c r="WK20" s="55"/>
      <c r="WL20" s="55"/>
      <c r="WM20" s="55"/>
      <c r="WN20" s="55"/>
      <c r="WO20" s="55"/>
      <c r="WP20" s="55"/>
      <c r="WQ20" s="55"/>
      <c r="WR20" s="55"/>
      <c r="WS20" s="55"/>
      <c r="WT20" s="55"/>
      <c r="WU20" s="55"/>
      <c r="WV20" s="55"/>
      <c r="WW20" s="55"/>
      <c r="WX20" s="55"/>
      <c r="WY20" s="55"/>
      <c r="WZ20" s="55"/>
      <c r="XA20" s="55"/>
      <c r="XB20" s="55"/>
      <c r="XC20" s="55"/>
      <c r="XD20" s="55"/>
      <c r="XE20" s="55"/>
      <c r="XF20" s="55"/>
      <c r="XG20" s="55"/>
      <c r="XH20" s="55"/>
      <c r="XI20" s="55"/>
      <c r="XJ20" s="55"/>
      <c r="XK20" s="55"/>
      <c r="XL20" s="55"/>
      <c r="XM20" s="55"/>
      <c r="XN20" s="55"/>
      <c r="XO20" s="55"/>
      <c r="XP20" s="55"/>
      <c r="XQ20" s="55"/>
      <c r="XR20" s="55"/>
      <c r="XS20" s="55"/>
      <c r="XT20" s="55"/>
      <c r="XU20" s="55"/>
      <c r="XV20" s="55"/>
      <c r="XW20" s="55"/>
      <c r="XX20" s="55"/>
      <c r="XY20" s="55"/>
      <c r="XZ20" s="55"/>
      <c r="YA20" s="55"/>
      <c r="YB20" s="55"/>
      <c r="YC20" s="55"/>
      <c r="YD20" s="55"/>
      <c r="YE20" s="55"/>
      <c r="YF20" s="55"/>
      <c r="YG20" s="55"/>
      <c r="YH20" s="55"/>
      <c r="YI20" s="55"/>
      <c r="YJ20" s="55"/>
      <c r="YK20" s="55"/>
      <c r="YL20" s="55"/>
      <c r="YM20" s="55"/>
      <c r="YN20" s="55"/>
      <c r="YO20" s="55"/>
      <c r="YP20" s="55"/>
      <c r="YQ20" s="55"/>
      <c r="YR20" s="55"/>
      <c r="YS20" s="55"/>
      <c r="YT20" s="55"/>
      <c r="YU20" s="55"/>
      <c r="YV20" s="55"/>
      <c r="YW20" s="55"/>
      <c r="YX20" s="55"/>
      <c r="YY20" s="55"/>
      <c r="YZ20" s="55"/>
      <c r="ZA20" s="55"/>
      <c r="ZB20" s="55"/>
      <c r="ZC20" s="55"/>
      <c r="ZD20" s="55"/>
      <c r="ZE20" s="55"/>
      <c r="ZF20" s="55"/>
      <c r="ZG20" s="55"/>
      <c r="ZH20" s="55"/>
      <c r="ZI20" s="55"/>
      <c r="ZJ20" s="55"/>
      <c r="ZK20" s="55"/>
      <c r="ZL20" s="55"/>
      <c r="ZM20" s="55"/>
      <c r="ZN20" s="55"/>
      <c r="ZO20" s="55"/>
      <c r="ZP20" s="55"/>
      <c r="ZQ20" s="55"/>
      <c r="ZR20" s="55"/>
      <c r="ZS20" s="55"/>
      <c r="ZT20" s="55"/>
      <c r="ZU20" s="55"/>
      <c r="ZV20" s="55"/>
      <c r="ZW20" s="55"/>
      <c r="ZX20" s="55"/>
      <c r="ZY20" s="55"/>
      <c r="ZZ20" s="55"/>
      <c r="AAA20" s="55"/>
      <c r="AAB20" s="55"/>
      <c r="AAC20" s="55"/>
      <c r="AAD20" s="55"/>
      <c r="AAE20" s="55"/>
      <c r="AAF20" s="55"/>
      <c r="AAG20" s="55"/>
      <c r="AAH20" s="55"/>
      <c r="AAI20" s="55"/>
      <c r="AAJ20" s="55"/>
      <c r="AAK20" s="55"/>
      <c r="AAL20" s="55"/>
      <c r="AAM20" s="55"/>
      <c r="AAN20" s="55"/>
      <c r="AAO20" s="55"/>
      <c r="AAP20" s="55"/>
      <c r="AAQ20" s="55"/>
      <c r="AAR20" s="55"/>
      <c r="AAS20" s="55"/>
      <c r="AAT20" s="55"/>
      <c r="AAU20" s="55"/>
      <c r="AAV20" s="55"/>
      <c r="AAW20" s="55"/>
      <c r="AAX20" s="55"/>
      <c r="AAY20" s="55"/>
      <c r="AAZ20" s="55"/>
      <c r="ABA20" s="55"/>
      <c r="ABB20" s="55"/>
      <c r="ABC20" s="55"/>
      <c r="ABD20" s="55"/>
      <c r="ABE20" s="55"/>
      <c r="ABF20" s="55"/>
      <c r="ABG20" s="55"/>
      <c r="ABH20" s="55"/>
      <c r="ABI20" s="55"/>
      <c r="ABJ20" s="55"/>
      <c r="ABK20" s="55"/>
      <c r="ABL20" s="55"/>
      <c r="ABM20" s="55"/>
      <c r="ABN20" s="55"/>
      <c r="ABO20" s="55"/>
      <c r="ABP20" s="55"/>
      <c r="ABQ20" s="55"/>
      <c r="ABR20" s="55"/>
      <c r="ABS20" s="55"/>
      <c r="ABT20" s="55"/>
      <c r="ABU20" s="55"/>
      <c r="ABV20" s="55"/>
      <c r="ABW20" s="55"/>
      <c r="ABX20" s="55"/>
      <c r="ABY20" s="55"/>
      <c r="ABZ20" s="55"/>
      <c r="ACA20" s="55"/>
      <c r="ACB20" s="55"/>
      <c r="ACC20" s="55"/>
      <c r="ACD20" s="55"/>
      <c r="ACE20" s="55"/>
      <c r="ACF20" s="55"/>
      <c r="ACG20" s="55"/>
      <c r="ACH20" s="55"/>
      <c r="ACI20" s="55"/>
      <c r="ACJ20" s="55"/>
      <c r="ACK20" s="55"/>
      <c r="ACL20" s="55"/>
      <c r="ACM20" s="55"/>
      <c r="ACN20" s="55"/>
      <c r="ACO20" s="55"/>
      <c r="ACP20" s="55"/>
      <c r="ACQ20" s="55"/>
      <c r="ACR20" s="55"/>
      <c r="ACS20" s="55"/>
      <c r="ACT20" s="55"/>
      <c r="ACU20" s="55"/>
      <c r="ACV20" s="55"/>
      <c r="ACW20" s="55"/>
      <c r="ACX20" s="55"/>
      <c r="ACY20" s="55"/>
      <c r="ACZ20" s="55"/>
      <c r="ADA20" s="55"/>
      <c r="ADB20" s="55"/>
      <c r="ADC20" s="55"/>
      <c r="ADD20" s="55"/>
      <c r="ADE20" s="55"/>
      <c r="ADF20" s="55"/>
      <c r="ADG20" s="55"/>
      <c r="ADH20" s="55"/>
      <c r="ADI20" s="55"/>
      <c r="ADJ20" s="55"/>
      <c r="ADK20" s="55"/>
      <c r="ADL20" s="55"/>
      <c r="ADM20" s="55"/>
      <c r="ADN20" s="55"/>
      <c r="ADO20" s="55"/>
      <c r="ADP20" s="55"/>
      <c r="ADQ20" s="55"/>
      <c r="ADR20" s="55"/>
      <c r="ADS20" s="55"/>
      <c r="ADT20" s="55"/>
      <c r="ADU20" s="55"/>
      <c r="ADV20" s="55"/>
      <c r="ADW20" s="55"/>
      <c r="ADX20" s="55"/>
      <c r="ADY20" s="55"/>
      <c r="ADZ20" s="55"/>
      <c r="AEA20" s="55"/>
      <c r="AEB20" s="55"/>
      <c r="AEC20" s="55"/>
      <c r="AED20" s="55"/>
      <c r="AEE20" s="55"/>
      <c r="AEF20" s="55"/>
      <c r="AEG20" s="55"/>
      <c r="AEH20" s="55"/>
      <c r="AEI20" s="55"/>
      <c r="AEJ20" s="55"/>
      <c r="AEK20" s="55"/>
      <c r="AEL20" s="55"/>
      <c r="AEM20" s="55"/>
      <c r="AEN20" s="55"/>
      <c r="AEO20" s="55"/>
      <c r="AEP20" s="55"/>
      <c r="AEQ20" s="55"/>
      <c r="AER20" s="55"/>
      <c r="AES20" s="55"/>
      <c r="AET20" s="55"/>
      <c r="AEU20" s="55"/>
      <c r="AEV20" s="55"/>
      <c r="AEW20" s="55"/>
      <c r="AEX20" s="55"/>
      <c r="AEY20" s="55"/>
      <c r="AEZ20" s="55"/>
      <c r="AFA20" s="55"/>
      <c r="AFB20" s="55"/>
      <c r="AFC20" s="55"/>
      <c r="AFD20" s="55"/>
      <c r="AFE20" s="55"/>
      <c r="AFF20" s="55"/>
      <c r="AFG20" s="55"/>
      <c r="AFH20" s="55"/>
      <c r="AFI20" s="55"/>
      <c r="AFJ20" s="55"/>
      <c r="AFK20" s="55"/>
      <c r="AFL20" s="55"/>
      <c r="AFM20" s="55"/>
      <c r="AFN20" s="55"/>
      <c r="AFO20" s="55"/>
      <c r="AFP20" s="55"/>
      <c r="AFQ20" s="55"/>
      <c r="AFR20" s="55"/>
      <c r="AFS20" s="55"/>
      <c r="AFT20" s="55"/>
      <c r="AFU20" s="55"/>
      <c r="AFV20" s="55"/>
      <c r="AFW20" s="55"/>
      <c r="AFX20" s="55"/>
      <c r="AFY20" s="55"/>
      <c r="AFZ20" s="55"/>
      <c r="AGA20" s="55"/>
      <c r="AGB20" s="55"/>
      <c r="AGC20" s="55"/>
      <c r="AGD20" s="55"/>
      <c r="AGE20" s="55"/>
      <c r="AGF20" s="55"/>
      <c r="AGG20" s="55"/>
      <c r="AGH20" s="55"/>
      <c r="AGI20" s="55"/>
      <c r="AGJ20" s="55"/>
      <c r="AGK20" s="55"/>
      <c r="AGL20" s="55"/>
      <c r="AGM20" s="55"/>
      <c r="AGN20" s="55"/>
      <c r="AGO20" s="55"/>
      <c r="AGP20" s="55"/>
      <c r="AGQ20" s="55"/>
      <c r="AGR20" s="55"/>
      <c r="AGS20" s="55"/>
      <c r="AGT20" s="55"/>
      <c r="AGU20" s="55"/>
      <c r="AGV20" s="55"/>
      <c r="AGW20" s="55"/>
      <c r="AGX20" s="55"/>
      <c r="AGY20" s="55"/>
      <c r="AGZ20" s="55"/>
      <c r="AHA20" s="55"/>
      <c r="AHB20" s="55"/>
      <c r="AHC20" s="55"/>
      <c r="AHD20" s="55"/>
      <c r="AHE20" s="55"/>
      <c r="AHF20" s="55"/>
      <c r="AHG20" s="55"/>
      <c r="AHH20" s="55"/>
      <c r="AHI20" s="55"/>
      <c r="AHJ20" s="55"/>
      <c r="AHK20" s="55"/>
      <c r="AHL20" s="55"/>
      <c r="AHM20" s="55"/>
      <c r="AHN20" s="55"/>
      <c r="AHO20" s="55"/>
      <c r="AHP20" s="55"/>
      <c r="AHQ20" s="55"/>
      <c r="AHR20" s="55"/>
      <c r="AHS20" s="55"/>
      <c r="AHT20" s="55"/>
      <c r="AHU20" s="55"/>
      <c r="AHV20" s="55"/>
      <c r="AHW20" s="55"/>
      <c r="AHX20" s="55"/>
      <c r="AHY20" s="55"/>
      <c r="AHZ20" s="55"/>
      <c r="AIA20" s="55"/>
      <c r="AIB20" s="55"/>
      <c r="AIC20" s="55"/>
      <c r="AID20" s="55"/>
      <c r="AIE20" s="55"/>
      <c r="AIF20" s="55"/>
      <c r="AIG20" s="55"/>
      <c r="AIH20" s="55"/>
      <c r="AII20" s="55"/>
      <c r="AIJ20" s="55"/>
      <c r="AIK20" s="55"/>
      <c r="AIL20" s="55"/>
      <c r="AIM20" s="55"/>
      <c r="AIN20" s="55"/>
      <c r="AIO20" s="55"/>
      <c r="AIP20" s="55"/>
      <c r="AIQ20" s="55"/>
      <c r="AIR20" s="55"/>
      <c r="AIS20" s="55"/>
      <c r="AIT20" s="55"/>
      <c r="AIU20" s="55"/>
      <c r="AIV20" s="55"/>
      <c r="AIW20" s="55"/>
      <c r="AIX20" s="55"/>
      <c r="AIY20" s="55"/>
      <c r="AIZ20" s="55"/>
      <c r="AJA20" s="55"/>
      <c r="AJB20" s="55"/>
      <c r="AJC20" s="55"/>
      <c r="AJD20" s="55"/>
      <c r="AJE20" s="55"/>
      <c r="AJF20" s="55"/>
      <c r="AJG20" s="55"/>
      <c r="AJH20" s="55"/>
      <c r="AJI20" s="55"/>
      <c r="AJJ20" s="55"/>
      <c r="AJK20" s="55"/>
      <c r="AJL20" s="55"/>
      <c r="AJM20" s="55"/>
      <c r="AJN20" s="55"/>
      <c r="AJO20" s="55"/>
      <c r="AJP20" s="55"/>
      <c r="AJQ20" s="55"/>
      <c r="AJR20" s="55"/>
      <c r="AJS20" s="55"/>
      <c r="AJT20" s="55"/>
      <c r="AJU20" s="55"/>
      <c r="AJV20" s="55"/>
      <c r="AJW20" s="55"/>
      <c r="AJX20" s="55"/>
      <c r="AJY20" s="55"/>
      <c r="AJZ20" s="55"/>
      <c r="AKA20" s="55"/>
      <c r="AKB20" s="55"/>
      <c r="AKC20" s="55"/>
      <c r="AKD20" s="55"/>
      <c r="AKE20" s="55"/>
      <c r="AKF20" s="55"/>
      <c r="AKG20" s="55"/>
      <c r="AKH20" s="55"/>
      <c r="AKI20" s="55"/>
      <c r="AKJ20" s="55"/>
      <c r="AKK20" s="55"/>
      <c r="AKL20" s="55"/>
      <c r="AKM20" s="55"/>
      <c r="AKN20" s="55"/>
      <c r="AKO20" s="55"/>
      <c r="AKP20" s="55"/>
      <c r="AKQ20" s="55"/>
      <c r="AKR20" s="55"/>
      <c r="AKS20" s="55"/>
      <c r="AKT20" s="55"/>
      <c r="AKU20" s="55"/>
      <c r="AKV20" s="55"/>
      <c r="AKW20" s="55"/>
      <c r="AKX20" s="55"/>
      <c r="AKY20" s="55"/>
      <c r="AKZ20" s="55"/>
      <c r="ALA20" s="55"/>
      <c r="ALB20" s="55"/>
      <c r="ALC20" s="55"/>
      <c r="ALD20" s="55"/>
      <c r="ALE20" s="55"/>
      <c r="ALF20" s="55"/>
      <c r="ALG20" s="55"/>
      <c r="ALH20" s="55"/>
      <c r="ALI20" s="55"/>
      <c r="ALJ20" s="55"/>
      <c r="ALK20" s="55"/>
      <c r="ALL20" s="55"/>
      <c r="ALM20" s="55"/>
      <c r="ALN20" s="55"/>
      <c r="ALO20" s="55"/>
    </row>
    <row r="21" spans="1:1006" x14ac:dyDescent="0.25">
      <c r="A21" s="39"/>
      <c r="B21" s="75">
        <v>2</v>
      </c>
      <c r="C21" s="11"/>
      <c r="D21" s="12">
        <v>2</v>
      </c>
      <c r="E21" s="116" t="s">
        <v>49</v>
      </c>
      <c r="F21" s="116"/>
      <c r="G21" s="116"/>
      <c r="H21" s="116"/>
      <c r="I21" s="116"/>
      <c r="J21" s="116"/>
      <c r="K21" s="117"/>
      <c r="L21" s="94"/>
      <c r="M21" s="94"/>
      <c r="N21" s="94"/>
      <c r="O21" s="94"/>
      <c r="P21" s="94"/>
      <c r="Q21" s="94"/>
    </row>
    <row r="22" spans="1:1006" x14ac:dyDescent="0.25">
      <c r="A22" s="39"/>
      <c r="B22" s="76" t="s">
        <v>22</v>
      </c>
      <c r="C22" s="72" t="s">
        <v>100</v>
      </c>
      <c r="D22" s="13">
        <v>5213344</v>
      </c>
      <c r="E22" s="40" t="s">
        <v>50</v>
      </c>
      <c r="F22" s="41" t="s">
        <v>25</v>
      </c>
      <c r="G22" s="42">
        <v>1164</v>
      </c>
      <c r="H22" s="43">
        <v>15.01</v>
      </c>
      <c r="I22" s="44">
        <v>1.2351000000000001</v>
      </c>
      <c r="J22" s="45">
        <f t="shared" ref="J22:J25" si="2">ROUND(H22*I22,2)</f>
        <v>18.54</v>
      </c>
      <c r="K22" s="77">
        <f t="shared" ref="K22:K25" si="3">J22*G22</f>
        <v>21580.559999999998</v>
      </c>
    </row>
    <row r="23" spans="1:1006" x14ac:dyDescent="0.25">
      <c r="A23" s="39"/>
      <c r="B23" s="76" t="s">
        <v>23</v>
      </c>
      <c r="C23" s="72" t="s">
        <v>13</v>
      </c>
      <c r="D23" s="13">
        <v>6</v>
      </c>
      <c r="E23" s="40" t="s">
        <v>51</v>
      </c>
      <c r="F23" s="41" t="s">
        <v>25</v>
      </c>
      <c r="G23" s="42">
        <v>1164</v>
      </c>
      <c r="H23" s="43">
        <v>3.36</v>
      </c>
      <c r="I23" s="44">
        <v>1.2351000000000001</v>
      </c>
      <c r="J23" s="45">
        <f t="shared" si="2"/>
        <v>4.1500000000000004</v>
      </c>
      <c r="K23" s="77">
        <f t="shared" si="3"/>
        <v>4830.6000000000004</v>
      </c>
    </row>
    <row r="24" spans="1:1006" ht="30" x14ac:dyDescent="0.25">
      <c r="A24" s="39"/>
      <c r="B24" s="76" t="s">
        <v>103</v>
      </c>
      <c r="C24" s="72" t="s">
        <v>13</v>
      </c>
      <c r="D24" s="13">
        <v>7</v>
      </c>
      <c r="E24" s="40" t="s">
        <v>52</v>
      </c>
      <c r="F24" s="41" t="s">
        <v>15</v>
      </c>
      <c r="G24" s="42">
        <v>30</v>
      </c>
      <c r="H24" s="43">
        <v>909.91</v>
      </c>
      <c r="I24" s="44">
        <v>1.2351000000000001</v>
      </c>
      <c r="J24" s="45">
        <f t="shared" si="2"/>
        <v>1123.83</v>
      </c>
      <c r="K24" s="77">
        <f t="shared" si="3"/>
        <v>33714.899999999994</v>
      </c>
    </row>
    <row r="25" spans="1:1006" x14ac:dyDescent="0.25">
      <c r="A25" s="39"/>
      <c r="B25" s="76" t="s">
        <v>104</v>
      </c>
      <c r="C25" s="72" t="s">
        <v>13</v>
      </c>
      <c r="D25" s="13">
        <v>8</v>
      </c>
      <c r="E25" s="40" t="s">
        <v>53</v>
      </c>
      <c r="F25" s="41" t="s">
        <v>15</v>
      </c>
      <c r="G25" s="42">
        <v>18</v>
      </c>
      <c r="H25" s="43">
        <v>81.010000000000005</v>
      </c>
      <c r="I25" s="44">
        <v>1.2351000000000001</v>
      </c>
      <c r="J25" s="45">
        <f t="shared" si="2"/>
        <v>100.06</v>
      </c>
      <c r="K25" s="77">
        <f t="shared" si="3"/>
        <v>1801.08</v>
      </c>
    </row>
    <row r="26" spans="1:1006" x14ac:dyDescent="0.25">
      <c r="A26" s="39"/>
      <c r="B26" s="76" t="s">
        <v>197</v>
      </c>
      <c r="C26" s="98" t="s">
        <v>100</v>
      </c>
      <c r="D26" s="13">
        <v>5212556</v>
      </c>
      <c r="E26" s="40" t="s">
        <v>198</v>
      </c>
      <c r="F26" s="41" t="s">
        <v>199</v>
      </c>
      <c r="G26" s="42">
        <v>1800</v>
      </c>
      <c r="H26" s="43">
        <v>1.87</v>
      </c>
      <c r="I26" s="44">
        <v>2.2351000000000001</v>
      </c>
      <c r="J26" s="45">
        <f t="shared" ref="J26" si="4">ROUND(H26*I26,2)</f>
        <v>4.18</v>
      </c>
      <c r="K26" s="77">
        <f t="shared" ref="K26" si="5">J26*G26</f>
        <v>7523.9999999999991</v>
      </c>
    </row>
    <row r="27" spans="1:1006" s="56" customFormat="1" x14ac:dyDescent="0.25">
      <c r="A27" s="39"/>
      <c r="B27" s="80"/>
      <c r="C27" s="58"/>
      <c r="D27" s="57"/>
      <c r="E27" s="48" t="s">
        <v>163</v>
      </c>
      <c r="F27" s="59"/>
      <c r="G27" s="60"/>
      <c r="H27" s="61"/>
      <c r="I27" s="61"/>
      <c r="J27" s="53"/>
      <c r="K27" s="79">
        <f>SUM(K22:K26)</f>
        <v>69451.139999999985</v>
      </c>
      <c r="L27" s="94"/>
      <c r="M27" s="94"/>
      <c r="N27" s="94"/>
      <c r="O27" s="94"/>
      <c r="P27" s="94"/>
      <c r="Q27" s="9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  <c r="AO27" s="54"/>
      <c r="AP27" s="54"/>
      <c r="AQ27" s="54"/>
      <c r="AR27" s="54"/>
      <c r="AS27" s="54"/>
      <c r="AT27" s="54"/>
      <c r="AU27" s="54"/>
      <c r="AV27" s="54"/>
      <c r="AW27" s="54"/>
      <c r="AX27" s="54"/>
      <c r="AY27" s="54"/>
      <c r="AZ27" s="54"/>
      <c r="BA27" s="54"/>
      <c r="BB27" s="54"/>
      <c r="BC27" s="54"/>
      <c r="BD27" s="54"/>
      <c r="BE27" s="54"/>
      <c r="BF27" s="54"/>
      <c r="BG27" s="54"/>
      <c r="BH27" s="54"/>
      <c r="BI27" s="54"/>
      <c r="BJ27" s="54"/>
      <c r="BK27" s="54"/>
      <c r="BL27" s="54"/>
      <c r="BM27" s="54"/>
      <c r="BN27" s="54"/>
      <c r="BO27" s="54"/>
      <c r="BP27" s="54"/>
      <c r="BQ27" s="54"/>
      <c r="BR27" s="54"/>
      <c r="BS27" s="54"/>
      <c r="BT27" s="54"/>
      <c r="BU27" s="54"/>
      <c r="BV27" s="54"/>
      <c r="BW27" s="54"/>
      <c r="BX27" s="54"/>
      <c r="BY27" s="54"/>
      <c r="BZ27" s="54"/>
      <c r="CA27" s="54"/>
      <c r="CB27" s="54"/>
      <c r="CC27" s="54"/>
      <c r="CD27" s="54"/>
      <c r="CE27" s="54"/>
      <c r="CF27" s="54"/>
      <c r="CG27" s="54"/>
      <c r="CH27" s="54"/>
      <c r="CI27" s="54"/>
      <c r="CJ27" s="54"/>
      <c r="CK27" s="54"/>
      <c r="CL27" s="54"/>
      <c r="CM27" s="54"/>
      <c r="CN27" s="54"/>
      <c r="CO27" s="54"/>
      <c r="CP27" s="54"/>
      <c r="CQ27" s="54"/>
      <c r="CR27" s="54"/>
      <c r="CS27" s="54"/>
      <c r="CT27" s="54"/>
      <c r="CU27" s="54"/>
      <c r="CV27" s="54"/>
      <c r="CW27" s="54"/>
      <c r="CX27" s="54"/>
      <c r="CY27" s="54"/>
      <c r="CZ27" s="54"/>
      <c r="DA27" s="54"/>
      <c r="DB27" s="54"/>
      <c r="DC27" s="54"/>
      <c r="DD27" s="54"/>
      <c r="DE27" s="54"/>
      <c r="DF27" s="54"/>
      <c r="DG27" s="54"/>
      <c r="DH27" s="54"/>
      <c r="DI27" s="54"/>
      <c r="DJ27" s="54"/>
      <c r="DK27" s="54"/>
      <c r="DL27" s="54"/>
      <c r="DM27" s="54"/>
      <c r="DN27" s="54"/>
      <c r="DO27" s="54"/>
      <c r="DP27" s="54"/>
      <c r="DQ27" s="54"/>
      <c r="DR27" s="54"/>
      <c r="DS27" s="54"/>
      <c r="DT27" s="54"/>
      <c r="DU27" s="54"/>
      <c r="DV27" s="54"/>
      <c r="DW27" s="54"/>
      <c r="DX27" s="54"/>
      <c r="DY27" s="54"/>
      <c r="DZ27" s="54"/>
      <c r="EA27" s="54"/>
      <c r="EB27" s="54"/>
      <c r="EC27" s="54"/>
      <c r="ED27" s="54"/>
      <c r="EE27" s="54"/>
      <c r="EF27" s="54"/>
      <c r="EG27" s="54"/>
      <c r="EH27" s="54"/>
      <c r="EI27" s="54"/>
      <c r="EJ27" s="54"/>
      <c r="EK27" s="54"/>
      <c r="EL27" s="54"/>
      <c r="EM27" s="54"/>
      <c r="EN27" s="54"/>
      <c r="EO27" s="54"/>
      <c r="EP27" s="54"/>
      <c r="EQ27" s="54"/>
      <c r="ER27" s="54"/>
      <c r="ES27" s="54"/>
      <c r="ET27" s="54"/>
      <c r="EU27" s="54"/>
      <c r="EV27" s="54"/>
      <c r="EW27" s="54"/>
      <c r="EX27" s="54"/>
      <c r="EY27" s="54"/>
      <c r="EZ27" s="54"/>
      <c r="FA27" s="54"/>
      <c r="FB27" s="54"/>
      <c r="FC27" s="54"/>
      <c r="FD27" s="54"/>
      <c r="FE27" s="54"/>
      <c r="FF27" s="54"/>
      <c r="FG27" s="54"/>
      <c r="FH27" s="54"/>
      <c r="FI27" s="54"/>
      <c r="FJ27" s="54"/>
      <c r="FK27" s="54"/>
      <c r="FL27" s="54"/>
      <c r="FM27" s="54"/>
      <c r="FN27" s="54"/>
      <c r="FO27" s="54"/>
      <c r="FP27" s="54"/>
      <c r="FQ27" s="54"/>
      <c r="FR27" s="54"/>
      <c r="FS27" s="54"/>
      <c r="FT27" s="54"/>
      <c r="FU27" s="54"/>
      <c r="FV27" s="54"/>
      <c r="FW27" s="54"/>
      <c r="FX27" s="54"/>
      <c r="FY27" s="54"/>
      <c r="FZ27" s="54"/>
      <c r="GA27" s="54"/>
      <c r="GB27" s="54"/>
      <c r="GC27" s="54"/>
      <c r="GD27" s="54"/>
      <c r="GE27" s="54"/>
      <c r="GF27" s="54"/>
      <c r="GG27" s="54"/>
      <c r="GH27" s="54"/>
      <c r="GI27" s="54"/>
      <c r="GJ27" s="54"/>
      <c r="GK27" s="54"/>
      <c r="GL27" s="54"/>
      <c r="GM27" s="54"/>
      <c r="GN27" s="54"/>
      <c r="GO27" s="54"/>
      <c r="GP27" s="54"/>
      <c r="GQ27" s="54"/>
      <c r="GR27" s="54"/>
      <c r="GS27" s="54"/>
      <c r="GT27" s="54"/>
      <c r="GU27" s="54"/>
      <c r="GV27" s="54"/>
      <c r="GW27" s="54"/>
      <c r="GX27" s="54"/>
      <c r="GY27" s="54"/>
      <c r="GZ27" s="54"/>
      <c r="HA27" s="54"/>
      <c r="HB27" s="54"/>
      <c r="HC27" s="54"/>
      <c r="HD27" s="54"/>
      <c r="HE27" s="54"/>
      <c r="HF27" s="54"/>
      <c r="HG27" s="54"/>
      <c r="HH27" s="54"/>
      <c r="HI27" s="54"/>
      <c r="HJ27" s="54"/>
      <c r="HK27" s="54"/>
      <c r="HL27" s="54"/>
      <c r="HM27" s="54"/>
      <c r="HN27" s="54"/>
      <c r="HO27" s="54"/>
      <c r="HP27" s="54"/>
      <c r="HQ27" s="54"/>
      <c r="HR27" s="54"/>
      <c r="HS27" s="54"/>
      <c r="HT27" s="54"/>
      <c r="HU27" s="54"/>
      <c r="HV27" s="54"/>
      <c r="HW27" s="54"/>
      <c r="HX27" s="54"/>
      <c r="HY27" s="54"/>
      <c r="HZ27" s="54"/>
      <c r="IA27" s="54"/>
      <c r="IB27" s="54"/>
      <c r="IC27" s="55"/>
      <c r="ID27" s="55"/>
      <c r="IE27" s="55"/>
      <c r="IF27" s="55"/>
      <c r="IG27" s="55"/>
      <c r="IH27" s="55"/>
      <c r="II27" s="55"/>
      <c r="IJ27" s="55"/>
      <c r="IK27" s="55"/>
      <c r="IL27" s="55"/>
      <c r="IM27" s="55"/>
      <c r="IN27" s="55"/>
      <c r="IO27" s="55"/>
      <c r="IP27" s="55"/>
      <c r="IQ27" s="55"/>
      <c r="IR27" s="55"/>
      <c r="IS27" s="55"/>
      <c r="IT27" s="55"/>
      <c r="IU27" s="55"/>
      <c r="IV27" s="55"/>
      <c r="IW27" s="55"/>
      <c r="IX27" s="55"/>
      <c r="IY27" s="55"/>
      <c r="IZ27" s="55"/>
      <c r="JA27" s="55"/>
      <c r="JB27" s="55"/>
      <c r="JC27" s="55"/>
      <c r="JD27" s="55"/>
      <c r="JE27" s="55"/>
      <c r="JF27" s="55"/>
      <c r="JG27" s="55"/>
      <c r="JH27" s="55"/>
      <c r="JI27" s="55"/>
      <c r="JJ27" s="55"/>
      <c r="JK27" s="55"/>
      <c r="JL27" s="55"/>
      <c r="JM27" s="55"/>
      <c r="JN27" s="55"/>
      <c r="JO27" s="55"/>
      <c r="JP27" s="55"/>
      <c r="JQ27" s="55"/>
      <c r="JR27" s="55"/>
      <c r="JS27" s="55"/>
      <c r="JT27" s="55"/>
      <c r="JU27" s="55"/>
      <c r="JV27" s="55"/>
      <c r="JW27" s="55"/>
      <c r="JX27" s="55"/>
      <c r="JY27" s="55"/>
      <c r="JZ27" s="55"/>
      <c r="KA27" s="55"/>
      <c r="KB27" s="55"/>
      <c r="KC27" s="55"/>
      <c r="KD27" s="55"/>
      <c r="KE27" s="55"/>
      <c r="KF27" s="55"/>
      <c r="KG27" s="55"/>
      <c r="KH27" s="55"/>
      <c r="KI27" s="55"/>
      <c r="KJ27" s="55"/>
      <c r="KK27" s="55"/>
      <c r="KL27" s="55"/>
      <c r="KM27" s="55"/>
      <c r="KN27" s="55"/>
      <c r="KO27" s="55"/>
      <c r="KP27" s="55"/>
      <c r="KQ27" s="55"/>
      <c r="KR27" s="55"/>
      <c r="KS27" s="55"/>
      <c r="KT27" s="55"/>
      <c r="KU27" s="55"/>
      <c r="KV27" s="55"/>
      <c r="KW27" s="55"/>
      <c r="KX27" s="55"/>
      <c r="KY27" s="55"/>
      <c r="KZ27" s="55"/>
      <c r="LA27" s="55"/>
      <c r="LB27" s="55"/>
      <c r="LC27" s="55"/>
      <c r="LD27" s="55"/>
      <c r="LE27" s="55"/>
      <c r="LF27" s="55"/>
      <c r="LG27" s="55"/>
      <c r="LH27" s="55"/>
      <c r="LI27" s="55"/>
      <c r="LJ27" s="55"/>
      <c r="LK27" s="55"/>
      <c r="LL27" s="55"/>
      <c r="LM27" s="55"/>
      <c r="LN27" s="55"/>
      <c r="LO27" s="55"/>
      <c r="LP27" s="55"/>
      <c r="LQ27" s="55"/>
      <c r="LR27" s="55"/>
      <c r="LS27" s="55"/>
      <c r="LT27" s="55"/>
      <c r="LU27" s="55"/>
      <c r="LV27" s="55"/>
      <c r="LW27" s="55"/>
      <c r="LX27" s="55"/>
      <c r="LY27" s="55"/>
      <c r="LZ27" s="55"/>
      <c r="MA27" s="55"/>
      <c r="MB27" s="55"/>
      <c r="MC27" s="55"/>
      <c r="MD27" s="55"/>
      <c r="ME27" s="55"/>
      <c r="MF27" s="55"/>
      <c r="MG27" s="55"/>
      <c r="MH27" s="55"/>
      <c r="MI27" s="55"/>
      <c r="MJ27" s="55"/>
      <c r="MK27" s="55"/>
      <c r="ML27" s="55"/>
      <c r="MM27" s="55"/>
      <c r="MN27" s="55"/>
      <c r="MO27" s="55"/>
      <c r="MP27" s="55"/>
      <c r="MQ27" s="55"/>
      <c r="MR27" s="55"/>
      <c r="MS27" s="55"/>
      <c r="MT27" s="55"/>
      <c r="MU27" s="55"/>
      <c r="MV27" s="55"/>
      <c r="MW27" s="55"/>
      <c r="MX27" s="55"/>
      <c r="MY27" s="55"/>
      <c r="MZ27" s="55"/>
      <c r="NA27" s="55"/>
      <c r="NB27" s="55"/>
      <c r="NC27" s="55"/>
      <c r="ND27" s="55"/>
      <c r="NE27" s="55"/>
      <c r="NF27" s="55"/>
      <c r="NG27" s="55"/>
      <c r="NH27" s="55"/>
      <c r="NI27" s="55"/>
      <c r="NJ27" s="55"/>
      <c r="NK27" s="55"/>
      <c r="NL27" s="55"/>
      <c r="NM27" s="55"/>
      <c r="NN27" s="55"/>
      <c r="NO27" s="55"/>
      <c r="NP27" s="55"/>
      <c r="NQ27" s="55"/>
      <c r="NR27" s="55"/>
      <c r="NS27" s="55"/>
      <c r="NT27" s="55"/>
      <c r="NU27" s="55"/>
      <c r="NV27" s="55"/>
      <c r="NW27" s="55"/>
      <c r="NX27" s="55"/>
      <c r="NY27" s="55"/>
      <c r="NZ27" s="55"/>
      <c r="OA27" s="55"/>
      <c r="OB27" s="55"/>
      <c r="OC27" s="55"/>
      <c r="OD27" s="55"/>
      <c r="OE27" s="55"/>
      <c r="OF27" s="55"/>
      <c r="OG27" s="55"/>
      <c r="OH27" s="55"/>
      <c r="OI27" s="55"/>
      <c r="OJ27" s="55"/>
      <c r="OK27" s="55"/>
      <c r="OL27" s="55"/>
      <c r="OM27" s="55"/>
      <c r="ON27" s="55"/>
      <c r="OO27" s="55"/>
      <c r="OP27" s="55"/>
      <c r="OQ27" s="55"/>
      <c r="OR27" s="55"/>
      <c r="OS27" s="55"/>
      <c r="OT27" s="55"/>
      <c r="OU27" s="55"/>
      <c r="OV27" s="55"/>
      <c r="OW27" s="55"/>
      <c r="OX27" s="55"/>
      <c r="OY27" s="55"/>
      <c r="OZ27" s="55"/>
      <c r="PA27" s="55"/>
      <c r="PB27" s="55"/>
      <c r="PC27" s="55"/>
      <c r="PD27" s="55"/>
      <c r="PE27" s="55"/>
      <c r="PF27" s="55"/>
      <c r="PG27" s="55"/>
      <c r="PH27" s="55"/>
      <c r="PI27" s="55"/>
      <c r="PJ27" s="55"/>
      <c r="PK27" s="55"/>
      <c r="PL27" s="55"/>
      <c r="PM27" s="55"/>
      <c r="PN27" s="55"/>
      <c r="PO27" s="55"/>
      <c r="PP27" s="55"/>
      <c r="PQ27" s="55"/>
      <c r="PR27" s="55"/>
      <c r="PS27" s="55"/>
      <c r="PT27" s="55"/>
      <c r="PU27" s="55"/>
      <c r="PV27" s="55"/>
      <c r="PW27" s="55"/>
      <c r="PX27" s="55"/>
      <c r="PY27" s="55"/>
      <c r="PZ27" s="55"/>
      <c r="QA27" s="55"/>
      <c r="QB27" s="55"/>
      <c r="QC27" s="55"/>
      <c r="QD27" s="55"/>
      <c r="QE27" s="55"/>
      <c r="QF27" s="55"/>
      <c r="QG27" s="55"/>
      <c r="QH27" s="55"/>
      <c r="QI27" s="55"/>
      <c r="QJ27" s="55"/>
      <c r="QK27" s="55"/>
      <c r="QL27" s="55"/>
      <c r="QM27" s="55"/>
      <c r="QN27" s="55"/>
      <c r="QO27" s="55"/>
      <c r="QP27" s="55"/>
      <c r="QQ27" s="55"/>
      <c r="QR27" s="55"/>
      <c r="QS27" s="55"/>
      <c r="QT27" s="55"/>
      <c r="QU27" s="55"/>
      <c r="QV27" s="55"/>
      <c r="QW27" s="55"/>
      <c r="QX27" s="55"/>
      <c r="QY27" s="55"/>
      <c r="QZ27" s="55"/>
      <c r="RA27" s="55"/>
      <c r="RB27" s="55"/>
      <c r="RC27" s="55"/>
      <c r="RD27" s="55"/>
      <c r="RE27" s="55"/>
      <c r="RF27" s="55"/>
      <c r="RG27" s="55"/>
      <c r="RH27" s="55"/>
      <c r="RI27" s="55"/>
      <c r="RJ27" s="55"/>
      <c r="RK27" s="55"/>
      <c r="RL27" s="55"/>
      <c r="RM27" s="55"/>
      <c r="RN27" s="55"/>
      <c r="RO27" s="55"/>
      <c r="RP27" s="55"/>
      <c r="RQ27" s="55"/>
      <c r="RR27" s="55"/>
      <c r="RS27" s="55"/>
      <c r="RT27" s="55"/>
      <c r="RU27" s="55"/>
      <c r="RV27" s="55"/>
      <c r="RW27" s="55"/>
      <c r="RX27" s="55"/>
      <c r="RY27" s="55"/>
      <c r="RZ27" s="55"/>
      <c r="SA27" s="55"/>
      <c r="SB27" s="55"/>
      <c r="SC27" s="55"/>
      <c r="SD27" s="55"/>
      <c r="SE27" s="55"/>
      <c r="SF27" s="55"/>
      <c r="SG27" s="55"/>
      <c r="SH27" s="55"/>
      <c r="SI27" s="55"/>
      <c r="SJ27" s="55"/>
      <c r="SK27" s="55"/>
      <c r="SL27" s="55"/>
      <c r="SM27" s="55"/>
      <c r="SN27" s="55"/>
      <c r="SO27" s="55"/>
      <c r="SP27" s="55"/>
      <c r="SQ27" s="55"/>
      <c r="SR27" s="55"/>
      <c r="SS27" s="55"/>
      <c r="ST27" s="55"/>
      <c r="SU27" s="55"/>
      <c r="SV27" s="55"/>
      <c r="SW27" s="55"/>
      <c r="SX27" s="55"/>
      <c r="SY27" s="55"/>
      <c r="SZ27" s="55"/>
      <c r="TA27" s="55"/>
      <c r="TB27" s="55"/>
      <c r="TC27" s="55"/>
      <c r="TD27" s="55"/>
      <c r="TE27" s="55"/>
      <c r="TF27" s="55"/>
      <c r="TG27" s="55"/>
      <c r="TH27" s="55"/>
      <c r="TI27" s="55"/>
      <c r="TJ27" s="55"/>
      <c r="TK27" s="55"/>
      <c r="TL27" s="55"/>
      <c r="TM27" s="55"/>
      <c r="TN27" s="55"/>
      <c r="TO27" s="55"/>
      <c r="TP27" s="55"/>
      <c r="TQ27" s="55"/>
      <c r="TR27" s="55"/>
      <c r="TS27" s="55"/>
      <c r="TT27" s="55"/>
      <c r="TU27" s="55"/>
      <c r="TV27" s="55"/>
      <c r="TW27" s="55"/>
      <c r="TX27" s="55"/>
      <c r="TY27" s="55"/>
      <c r="TZ27" s="55"/>
      <c r="UA27" s="55"/>
      <c r="UB27" s="55"/>
      <c r="UC27" s="55"/>
      <c r="UD27" s="55"/>
      <c r="UE27" s="55"/>
      <c r="UF27" s="55"/>
      <c r="UG27" s="55"/>
      <c r="UH27" s="55"/>
      <c r="UI27" s="55"/>
      <c r="UJ27" s="55"/>
      <c r="UK27" s="55"/>
      <c r="UL27" s="55"/>
      <c r="UM27" s="55"/>
      <c r="UN27" s="55"/>
      <c r="UO27" s="55"/>
      <c r="UP27" s="55"/>
      <c r="UQ27" s="55"/>
      <c r="UR27" s="55"/>
      <c r="US27" s="55"/>
      <c r="UT27" s="55"/>
      <c r="UU27" s="55"/>
      <c r="UV27" s="55"/>
      <c r="UW27" s="55"/>
      <c r="UX27" s="55"/>
      <c r="UY27" s="55"/>
      <c r="UZ27" s="55"/>
      <c r="VA27" s="55"/>
      <c r="VB27" s="55"/>
      <c r="VC27" s="55"/>
      <c r="VD27" s="55"/>
      <c r="VE27" s="55"/>
      <c r="VF27" s="55"/>
      <c r="VG27" s="55"/>
      <c r="VH27" s="55"/>
      <c r="VI27" s="55"/>
      <c r="VJ27" s="55"/>
      <c r="VK27" s="55"/>
      <c r="VL27" s="55"/>
      <c r="VM27" s="55"/>
      <c r="VN27" s="55"/>
      <c r="VO27" s="55"/>
      <c r="VP27" s="55"/>
      <c r="VQ27" s="55"/>
      <c r="VR27" s="55"/>
      <c r="VS27" s="55"/>
      <c r="VT27" s="55"/>
      <c r="VU27" s="55"/>
      <c r="VV27" s="55"/>
      <c r="VW27" s="55"/>
      <c r="VX27" s="55"/>
      <c r="VY27" s="55"/>
      <c r="VZ27" s="55"/>
      <c r="WA27" s="55"/>
      <c r="WB27" s="55"/>
      <c r="WC27" s="55"/>
      <c r="WD27" s="55"/>
      <c r="WE27" s="55"/>
      <c r="WF27" s="55"/>
      <c r="WG27" s="55"/>
      <c r="WH27" s="55"/>
      <c r="WI27" s="55"/>
      <c r="WJ27" s="55"/>
      <c r="WK27" s="55"/>
      <c r="WL27" s="55"/>
      <c r="WM27" s="55"/>
      <c r="WN27" s="55"/>
      <c r="WO27" s="55"/>
      <c r="WP27" s="55"/>
      <c r="WQ27" s="55"/>
      <c r="WR27" s="55"/>
      <c r="WS27" s="55"/>
      <c r="WT27" s="55"/>
      <c r="WU27" s="55"/>
      <c r="WV27" s="55"/>
      <c r="WW27" s="55"/>
      <c r="WX27" s="55"/>
      <c r="WY27" s="55"/>
      <c r="WZ27" s="55"/>
      <c r="XA27" s="55"/>
      <c r="XB27" s="55"/>
      <c r="XC27" s="55"/>
      <c r="XD27" s="55"/>
      <c r="XE27" s="55"/>
      <c r="XF27" s="55"/>
      <c r="XG27" s="55"/>
      <c r="XH27" s="55"/>
      <c r="XI27" s="55"/>
      <c r="XJ27" s="55"/>
      <c r="XK27" s="55"/>
      <c r="XL27" s="55"/>
      <c r="XM27" s="55"/>
      <c r="XN27" s="55"/>
      <c r="XO27" s="55"/>
      <c r="XP27" s="55"/>
      <c r="XQ27" s="55"/>
      <c r="XR27" s="55"/>
      <c r="XS27" s="55"/>
      <c r="XT27" s="55"/>
      <c r="XU27" s="55"/>
      <c r="XV27" s="55"/>
      <c r="XW27" s="55"/>
      <c r="XX27" s="55"/>
      <c r="XY27" s="55"/>
      <c r="XZ27" s="55"/>
      <c r="YA27" s="55"/>
      <c r="YB27" s="55"/>
      <c r="YC27" s="55"/>
      <c r="YD27" s="55"/>
      <c r="YE27" s="55"/>
      <c r="YF27" s="55"/>
      <c r="YG27" s="55"/>
      <c r="YH27" s="55"/>
      <c r="YI27" s="55"/>
      <c r="YJ27" s="55"/>
      <c r="YK27" s="55"/>
      <c r="YL27" s="55"/>
      <c r="YM27" s="55"/>
      <c r="YN27" s="55"/>
      <c r="YO27" s="55"/>
      <c r="YP27" s="55"/>
      <c r="YQ27" s="55"/>
      <c r="YR27" s="55"/>
      <c r="YS27" s="55"/>
      <c r="YT27" s="55"/>
      <c r="YU27" s="55"/>
      <c r="YV27" s="55"/>
      <c r="YW27" s="55"/>
      <c r="YX27" s="55"/>
      <c r="YY27" s="55"/>
      <c r="YZ27" s="55"/>
      <c r="ZA27" s="55"/>
      <c r="ZB27" s="55"/>
      <c r="ZC27" s="55"/>
      <c r="ZD27" s="55"/>
      <c r="ZE27" s="55"/>
      <c r="ZF27" s="55"/>
      <c r="ZG27" s="55"/>
      <c r="ZH27" s="55"/>
      <c r="ZI27" s="55"/>
      <c r="ZJ27" s="55"/>
      <c r="ZK27" s="55"/>
      <c r="ZL27" s="55"/>
      <c r="ZM27" s="55"/>
      <c r="ZN27" s="55"/>
      <c r="ZO27" s="55"/>
      <c r="ZP27" s="55"/>
      <c r="ZQ27" s="55"/>
      <c r="ZR27" s="55"/>
      <c r="ZS27" s="55"/>
      <c r="ZT27" s="55"/>
      <c r="ZU27" s="55"/>
      <c r="ZV27" s="55"/>
      <c r="ZW27" s="55"/>
      <c r="ZX27" s="55"/>
      <c r="ZY27" s="55"/>
      <c r="ZZ27" s="55"/>
      <c r="AAA27" s="55"/>
      <c r="AAB27" s="55"/>
      <c r="AAC27" s="55"/>
      <c r="AAD27" s="55"/>
      <c r="AAE27" s="55"/>
      <c r="AAF27" s="55"/>
      <c r="AAG27" s="55"/>
      <c r="AAH27" s="55"/>
      <c r="AAI27" s="55"/>
      <c r="AAJ27" s="55"/>
      <c r="AAK27" s="55"/>
      <c r="AAL27" s="55"/>
      <c r="AAM27" s="55"/>
      <c r="AAN27" s="55"/>
      <c r="AAO27" s="55"/>
      <c r="AAP27" s="55"/>
      <c r="AAQ27" s="55"/>
      <c r="AAR27" s="55"/>
      <c r="AAS27" s="55"/>
      <c r="AAT27" s="55"/>
      <c r="AAU27" s="55"/>
      <c r="AAV27" s="55"/>
      <c r="AAW27" s="55"/>
      <c r="AAX27" s="55"/>
      <c r="AAY27" s="55"/>
      <c r="AAZ27" s="55"/>
      <c r="ABA27" s="55"/>
      <c r="ABB27" s="55"/>
      <c r="ABC27" s="55"/>
      <c r="ABD27" s="55"/>
      <c r="ABE27" s="55"/>
      <c r="ABF27" s="55"/>
      <c r="ABG27" s="55"/>
      <c r="ABH27" s="55"/>
      <c r="ABI27" s="55"/>
      <c r="ABJ27" s="55"/>
      <c r="ABK27" s="55"/>
      <c r="ABL27" s="55"/>
      <c r="ABM27" s="55"/>
      <c r="ABN27" s="55"/>
      <c r="ABO27" s="55"/>
      <c r="ABP27" s="55"/>
      <c r="ABQ27" s="55"/>
      <c r="ABR27" s="55"/>
      <c r="ABS27" s="55"/>
      <c r="ABT27" s="55"/>
      <c r="ABU27" s="55"/>
      <c r="ABV27" s="55"/>
      <c r="ABW27" s="55"/>
      <c r="ABX27" s="55"/>
      <c r="ABY27" s="55"/>
      <c r="ABZ27" s="55"/>
      <c r="ACA27" s="55"/>
      <c r="ACB27" s="55"/>
      <c r="ACC27" s="55"/>
      <c r="ACD27" s="55"/>
      <c r="ACE27" s="55"/>
      <c r="ACF27" s="55"/>
      <c r="ACG27" s="55"/>
      <c r="ACH27" s="55"/>
      <c r="ACI27" s="55"/>
      <c r="ACJ27" s="55"/>
      <c r="ACK27" s="55"/>
      <c r="ACL27" s="55"/>
      <c r="ACM27" s="55"/>
      <c r="ACN27" s="55"/>
      <c r="ACO27" s="55"/>
      <c r="ACP27" s="55"/>
      <c r="ACQ27" s="55"/>
      <c r="ACR27" s="55"/>
      <c r="ACS27" s="55"/>
      <c r="ACT27" s="55"/>
      <c r="ACU27" s="55"/>
      <c r="ACV27" s="55"/>
      <c r="ACW27" s="55"/>
      <c r="ACX27" s="55"/>
      <c r="ACY27" s="55"/>
      <c r="ACZ27" s="55"/>
      <c r="ADA27" s="55"/>
      <c r="ADB27" s="55"/>
      <c r="ADC27" s="55"/>
      <c r="ADD27" s="55"/>
      <c r="ADE27" s="55"/>
      <c r="ADF27" s="55"/>
      <c r="ADG27" s="55"/>
      <c r="ADH27" s="55"/>
      <c r="ADI27" s="55"/>
      <c r="ADJ27" s="55"/>
      <c r="ADK27" s="55"/>
      <c r="ADL27" s="55"/>
      <c r="ADM27" s="55"/>
      <c r="ADN27" s="55"/>
      <c r="ADO27" s="55"/>
      <c r="ADP27" s="55"/>
      <c r="ADQ27" s="55"/>
      <c r="ADR27" s="55"/>
      <c r="ADS27" s="55"/>
      <c r="ADT27" s="55"/>
      <c r="ADU27" s="55"/>
      <c r="ADV27" s="55"/>
      <c r="ADW27" s="55"/>
      <c r="ADX27" s="55"/>
      <c r="ADY27" s="55"/>
      <c r="ADZ27" s="55"/>
      <c r="AEA27" s="55"/>
      <c r="AEB27" s="55"/>
      <c r="AEC27" s="55"/>
      <c r="AED27" s="55"/>
      <c r="AEE27" s="55"/>
      <c r="AEF27" s="55"/>
      <c r="AEG27" s="55"/>
      <c r="AEH27" s="55"/>
      <c r="AEI27" s="55"/>
      <c r="AEJ27" s="55"/>
      <c r="AEK27" s="55"/>
      <c r="AEL27" s="55"/>
      <c r="AEM27" s="55"/>
      <c r="AEN27" s="55"/>
      <c r="AEO27" s="55"/>
      <c r="AEP27" s="55"/>
      <c r="AEQ27" s="55"/>
      <c r="AER27" s="55"/>
      <c r="AES27" s="55"/>
      <c r="AET27" s="55"/>
      <c r="AEU27" s="55"/>
      <c r="AEV27" s="55"/>
      <c r="AEW27" s="55"/>
      <c r="AEX27" s="55"/>
      <c r="AEY27" s="55"/>
      <c r="AEZ27" s="55"/>
      <c r="AFA27" s="55"/>
      <c r="AFB27" s="55"/>
      <c r="AFC27" s="55"/>
      <c r="AFD27" s="55"/>
      <c r="AFE27" s="55"/>
      <c r="AFF27" s="55"/>
      <c r="AFG27" s="55"/>
      <c r="AFH27" s="55"/>
      <c r="AFI27" s="55"/>
      <c r="AFJ27" s="55"/>
      <c r="AFK27" s="55"/>
      <c r="AFL27" s="55"/>
      <c r="AFM27" s="55"/>
      <c r="AFN27" s="55"/>
      <c r="AFO27" s="55"/>
      <c r="AFP27" s="55"/>
      <c r="AFQ27" s="55"/>
      <c r="AFR27" s="55"/>
      <c r="AFS27" s="55"/>
      <c r="AFT27" s="55"/>
      <c r="AFU27" s="55"/>
      <c r="AFV27" s="55"/>
      <c r="AFW27" s="55"/>
      <c r="AFX27" s="55"/>
      <c r="AFY27" s="55"/>
      <c r="AFZ27" s="55"/>
      <c r="AGA27" s="55"/>
      <c r="AGB27" s="55"/>
      <c r="AGC27" s="55"/>
      <c r="AGD27" s="55"/>
      <c r="AGE27" s="55"/>
      <c r="AGF27" s="55"/>
      <c r="AGG27" s="55"/>
      <c r="AGH27" s="55"/>
      <c r="AGI27" s="55"/>
      <c r="AGJ27" s="55"/>
      <c r="AGK27" s="55"/>
      <c r="AGL27" s="55"/>
      <c r="AGM27" s="55"/>
      <c r="AGN27" s="55"/>
      <c r="AGO27" s="55"/>
      <c r="AGP27" s="55"/>
      <c r="AGQ27" s="55"/>
      <c r="AGR27" s="55"/>
      <c r="AGS27" s="55"/>
      <c r="AGT27" s="55"/>
      <c r="AGU27" s="55"/>
      <c r="AGV27" s="55"/>
      <c r="AGW27" s="55"/>
      <c r="AGX27" s="55"/>
      <c r="AGY27" s="55"/>
      <c r="AGZ27" s="55"/>
      <c r="AHA27" s="55"/>
      <c r="AHB27" s="55"/>
      <c r="AHC27" s="55"/>
      <c r="AHD27" s="55"/>
      <c r="AHE27" s="55"/>
      <c r="AHF27" s="55"/>
      <c r="AHG27" s="55"/>
      <c r="AHH27" s="55"/>
      <c r="AHI27" s="55"/>
      <c r="AHJ27" s="55"/>
      <c r="AHK27" s="55"/>
      <c r="AHL27" s="55"/>
      <c r="AHM27" s="55"/>
      <c r="AHN27" s="55"/>
      <c r="AHO27" s="55"/>
      <c r="AHP27" s="55"/>
      <c r="AHQ27" s="55"/>
      <c r="AHR27" s="55"/>
      <c r="AHS27" s="55"/>
      <c r="AHT27" s="55"/>
      <c r="AHU27" s="55"/>
      <c r="AHV27" s="55"/>
      <c r="AHW27" s="55"/>
      <c r="AHX27" s="55"/>
      <c r="AHY27" s="55"/>
      <c r="AHZ27" s="55"/>
      <c r="AIA27" s="55"/>
      <c r="AIB27" s="55"/>
      <c r="AIC27" s="55"/>
      <c r="AID27" s="55"/>
      <c r="AIE27" s="55"/>
      <c r="AIF27" s="55"/>
      <c r="AIG27" s="55"/>
      <c r="AIH27" s="55"/>
      <c r="AII27" s="55"/>
      <c r="AIJ27" s="55"/>
      <c r="AIK27" s="55"/>
      <c r="AIL27" s="55"/>
      <c r="AIM27" s="55"/>
      <c r="AIN27" s="55"/>
      <c r="AIO27" s="55"/>
      <c r="AIP27" s="55"/>
      <c r="AIQ27" s="55"/>
      <c r="AIR27" s="55"/>
      <c r="AIS27" s="55"/>
      <c r="AIT27" s="55"/>
      <c r="AIU27" s="55"/>
      <c r="AIV27" s="55"/>
      <c r="AIW27" s="55"/>
      <c r="AIX27" s="55"/>
      <c r="AIY27" s="55"/>
      <c r="AIZ27" s="55"/>
      <c r="AJA27" s="55"/>
      <c r="AJB27" s="55"/>
      <c r="AJC27" s="55"/>
      <c r="AJD27" s="55"/>
      <c r="AJE27" s="55"/>
      <c r="AJF27" s="55"/>
      <c r="AJG27" s="55"/>
      <c r="AJH27" s="55"/>
      <c r="AJI27" s="55"/>
      <c r="AJJ27" s="55"/>
      <c r="AJK27" s="55"/>
      <c r="AJL27" s="55"/>
      <c r="AJM27" s="55"/>
      <c r="AJN27" s="55"/>
      <c r="AJO27" s="55"/>
      <c r="AJP27" s="55"/>
      <c r="AJQ27" s="55"/>
      <c r="AJR27" s="55"/>
      <c r="AJS27" s="55"/>
      <c r="AJT27" s="55"/>
      <c r="AJU27" s="55"/>
      <c r="AJV27" s="55"/>
      <c r="AJW27" s="55"/>
      <c r="AJX27" s="55"/>
      <c r="AJY27" s="55"/>
      <c r="AJZ27" s="55"/>
      <c r="AKA27" s="55"/>
      <c r="AKB27" s="55"/>
      <c r="AKC27" s="55"/>
      <c r="AKD27" s="55"/>
      <c r="AKE27" s="55"/>
      <c r="AKF27" s="55"/>
      <c r="AKG27" s="55"/>
      <c r="AKH27" s="55"/>
      <c r="AKI27" s="55"/>
      <c r="AKJ27" s="55"/>
      <c r="AKK27" s="55"/>
      <c r="AKL27" s="55"/>
      <c r="AKM27" s="55"/>
      <c r="AKN27" s="55"/>
      <c r="AKO27" s="55"/>
      <c r="AKP27" s="55"/>
      <c r="AKQ27" s="55"/>
      <c r="AKR27" s="55"/>
      <c r="AKS27" s="55"/>
      <c r="AKT27" s="55"/>
      <c r="AKU27" s="55"/>
      <c r="AKV27" s="55"/>
      <c r="AKW27" s="55"/>
      <c r="AKX27" s="55"/>
      <c r="AKY27" s="55"/>
      <c r="AKZ27" s="55"/>
      <c r="ALA27" s="55"/>
      <c r="ALB27" s="55"/>
      <c r="ALC27" s="55"/>
      <c r="ALD27" s="55"/>
      <c r="ALE27" s="55"/>
      <c r="ALF27" s="55"/>
      <c r="ALG27" s="55"/>
      <c r="ALH27" s="55"/>
      <c r="ALI27" s="55"/>
      <c r="ALJ27" s="55"/>
      <c r="ALK27" s="55"/>
      <c r="ALL27" s="55"/>
      <c r="ALM27" s="55"/>
      <c r="ALN27" s="55"/>
      <c r="ALO27" s="55"/>
    </row>
    <row r="28" spans="1:1006" ht="13.9" customHeight="1" x14ac:dyDescent="0.25">
      <c r="A28" s="39"/>
      <c r="B28" s="75">
        <v>3</v>
      </c>
      <c r="C28" s="11"/>
      <c r="D28" s="12">
        <v>3</v>
      </c>
      <c r="E28" s="116" t="s">
        <v>54</v>
      </c>
      <c r="F28" s="116"/>
      <c r="G28" s="116"/>
      <c r="H28" s="116"/>
      <c r="I28" s="116"/>
      <c r="J28" s="116"/>
      <c r="K28" s="117"/>
    </row>
    <row r="29" spans="1:1006" ht="30" x14ac:dyDescent="0.25">
      <c r="A29" s="39"/>
      <c r="B29" s="81" t="s">
        <v>26</v>
      </c>
      <c r="C29" s="20" t="s">
        <v>101</v>
      </c>
      <c r="D29" s="21">
        <v>97636</v>
      </c>
      <c r="E29" s="82" t="s">
        <v>173</v>
      </c>
      <c r="F29" s="41" t="s">
        <v>15</v>
      </c>
      <c r="G29" s="42">
        <v>11826.5</v>
      </c>
      <c r="H29" s="43">
        <v>19.73</v>
      </c>
      <c r="I29" s="44">
        <v>1.2351000000000001</v>
      </c>
      <c r="J29" s="45">
        <f t="shared" ref="J29:J34" si="6">ROUND(H29*I29,2)</f>
        <v>24.37</v>
      </c>
      <c r="K29" s="77">
        <f t="shared" ref="K29:K34" si="7">J29*G29</f>
        <v>288211.80499999999</v>
      </c>
    </row>
    <row r="30" spans="1:1006" s="5" customFormat="1" ht="30" x14ac:dyDescent="0.25">
      <c r="A30" s="94"/>
      <c r="B30" s="81" t="s">
        <v>27</v>
      </c>
      <c r="C30" s="22" t="s">
        <v>101</v>
      </c>
      <c r="D30" s="21">
        <v>97914</v>
      </c>
      <c r="E30" s="23" t="s">
        <v>55</v>
      </c>
      <c r="F30" s="17" t="s">
        <v>20</v>
      </c>
      <c r="G30" s="8">
        <v>7095.9</v>
      </c>
      <c r="H30" s="15">
        <v>2.81</v>
      </c>
      <c r="I30" s="37">
        <v>1.2351000000000001</v>
      </c>
      <c r="J30" s="16">
        <f t="shared" si="6"/>
        <v>3.47</v>
      </c>
      <c r="K30" s="83">
        <f t="shared" si="7"/>
        <v>24622.773000000001</v>
      </c>
      <c r="ALP30"/>
      <c r="ALQ30"/>
      <c r="ALR30"/>
    </row>
    <row r="31" spans="1:1006" x14ac:dyDescent="0.25">
      <c r="A31" s="39"/>
      <c r="B31" s="81" t="s">
        <v>28</v>
      </c>
      <c r="C31" s="22" t="s">
        <v>101</v>
      </c>
      <c r="D31" s="21">
        <v>96001</v>
      </c>
      <c r="E31" s="24" t="s">
        <v>170</v>
      </c>
      <c r="F31" s="14" t="s">
        <v>15</v>
      </c>
      <c r="G31" s="8">
        <v>3547.95</v>
      </c>
      <c r="H31" s="15">
        <v>8.0299999999999994</v>
      </c>
      <c r="I31" s="37">
        <v>1.2351000000000001</v>
      </c>
      <c r="J31" s="16">
        <f t="shared" si="6"/>
        <v>9.92</v>
      </c>
      <c r="K31" s="83">
        <f t="shared" si="7"/>
        <v>35195.663999999997</v>
      </c>
    </row>
    <row r="32" spans="1:1006" ht="30" x14ac:dyDescent="0.25">
      <c r="A32" s="39"/>
      <c r="B32" s="81" t="s">
        <v>29</v>
      </c>
      <c r="C32" s="22" t="s">
        <v>101</v>
      </c>
      <c r="D32" s="21">
        <v>97914</v>
      </c>
      <c r="E32" s="23" t="s">
        <v>55</v>
      </c>
      <c r="F32" s="17" t="s">
        <v>20</v>
      </c>
      <c r="G32" s="8">
        <v>5913.25</v>
      </c>
      <c r="H32" s="15">
        <v>2.81</v>
      </c>
      <c r="I32" s="37">
        <v>1.2351000000000001</v>
      </c>
      <c r="J32" s="16">
        <f t="shared" si="6"/>
        <v>3.47</v>
      </c>
      <c r="K32" s="83">
        <f t="shared" si="7"/>
        <v>20518.977500000001</v>
      </c>
    </row>
    <row r="33" spans="1:1003" ht="30" x14ac:dyDescent="0.25">
      <c r="A33" s="39"/>
      <c r="B33" s="81" t="s">
        <v>183</v>
      </c>
      <c r="C33" s="22" t="s">
        <v>101</v>
      </c>
      <c r="D33" s="35">
        <v>101128</v>
      </c>
      <c r="E33" s="25" t="s">
        <v>185</v>
      </c>
      <c r="F33" s="17" t="s">
        <v>18</v>
      </c>
      <c r="G33" s="8">
        <v>1478.3125</v>
      </c>
      <c r="H33" s="15">
        <v>14.62</v>
      </c>
      <c r="I33" s="37">
        <v>1.2351000000000001</v>
      </c>
      <c r="J33" s="16">
        <f t="shared" si="6"/>
        <v>18.059999999999999</v>
      </c>
      <c r="K33" s="83">
        <f t="shared" si="7"/>
        <v>26698.32375</v>
      </c>
    </row>
    <row r="34" spans="1:1003" ht="30" x14ac:dyDescent="0.25">
      <c r="A34" s="39"/>
      <c r="B34" s="81" t="s">
        <v>184</v>
      </c>
      <c r="C34" s="22" t="s">
        <v>101</v>
      </c>
      <c r="D34" s="36">
        <v>97914</v>
      </c>
      <c r="E34" s="23" t="s">
        <v>186</v>
      </c>
      <c r="F34" s="17" t="s">
        <v>20</v>
      </c>
      <c r="G34" s="8">
        <v>14783.125</v>
      </c>
      <c r="H34" s="15">
        <v>2.81</v>
      </c>
      <c r="I34" s="37">
        <v>1.2351000000000001</v>
      </c>
      <c r="J34" s="16">
        <f t="shared" si="6"/>
        <v>3.47</v>
      </c>
      <c r="K34" s="83">
        <f t="shared" si="7"/>
        <v>51297.443750000006</v>
      </c>
    </row>
    <row r="35" spans="1:1003" s="56" customFormat="1" x14ac:dyDescent="0.25">
      <c r="A35" s="39"/>
      <c r="B35" s="84"/>
      <c r="C35" s="63"/>
      <c r="D35" s="62"/>
      <c r="E35" s="48" t="s">
        <v>162</v>
      </c>
      <c r="F35" s="64"/>
      <c r="G35" s="50"/>
      <c r="H35" s="51"/>
      <c r="I35" s="51"/>
      <c r="J35" s="52"/>
      <c r="K35" s="79">
        <f>SUM(K29:K34)</f>
        <v>446544.98699999996</v>
      </c>
      <c r="L35" s="94"/>
      <c r="M35" s="94"/>
      <c r="N35" s="94"/>
      <c r="O35" s="94"/>
      <c r="P35" s="94"/>
      <c r="Q35" s="94"/>
      <c r="R35" s="9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  <c r="AO35" s="54"/>
      <c r="AP35" s="54"/>
      <c r="AQ35" s="54"/>
      <c r="AR35" s="54"/>
      <c r="AS35" s="54"/>
      <c r="AT35" s="54"/>
      <c r="AU35" s="54"/>
      <c r="AV35" s="54"/>
      <c r="AW35" s="54"/>
      <c r="AX35" s="54"/>
      <c r="AY35" s="54"/>
      <c r="AZ35" s="54"/>
      <c r="BA35" s="54"/>
      <c r="BB35" s="54"/>
      <c r="BC35" s="54"/>
      <c r="BD35" s="54"/>
      <c r="BE35" s="54"/>
      <c r="BF35" s="54"/>
      <c r="BG35" s="54"/>
      <c r="BH35" s="54"/>
      <c r="BI35" s="54"/>
      <c r="BJ35" s="54"/>
      <c r="BK35" s="54"/>
      <c r="BL35" s="54"/>
      <c r="BM35" s="54"/>
      <c r="BN35" s="54"/>
      <c r="BO35" s="54"/>
      <c r="BP35" s="54"/>
      <c r="BQ35" s="54"/>
      <c r="BR35" s="54"/>
      <c r="BS35" s="54"/>
      <c r="BT35" s="54"/>
      <c r="BU35" s="54"/>
      <c r="BV35" s="54"/>
      <c r="BW35" s="54"/>
      <c r="BX35" s="54"/>
      <c r="BY35" s="54"/>
      <c r="BZ35" s="54"/>
      <c r="CA35" s="54"/>
      <c r="CB35" s="54"/>
      <c r="CC35" s="54"/>
      <c r="CD35" s="54"/>
      <c r="CE35" s="54"/>
      <c r="CF35" s="54"/>
      <c r="CG35" s="54"/>
      <c r="CH35" s="54"/>
      <c r="CI35" s="54"/>
      <c r="CJ35" s="54"/>
      <c r="CK35" s="54"/>
      <c r="CL35" s="54"/>
      <c r="CM35" s="54"/>
      <c r="CN35" s="54"/>
      <c r="CO35" s="54"/>
      <c r="CP35" s="54"/>
      <c r="CQ35" s="54"/>
      <c r="CR35" s="54"/>
      <c r="CS35" s="54"/>
      <c r="CT35" s="54"/>
      <c r="CU35" s="54"/>
      <c r="CV35" s="54"/>
      <c r="CW35" s="54"/>
      <c r="CX35" s="54"/>
      <c r="CY35" s="54"/>
      <c r="CZ35" s="54"/>
      <c r="DA35" s="54"/>
      <c r="DB35" s="54"/>
      <c r="DC35" s="54"/>
      <c r="DD35" s="54"/>
      <c r="DE35" s="54"/>
      <c r="DF35" s="54"/>
      <c r="DG35" s="54"/>
      <c r="DH35" s="54"/>
      <c r="DI35" s="54"/>
      <c r="DJ35" s="54"/>
      <c r="DK35" s="54"/>
      <c r="DL35" s="54"/>
      <c r="DM35" s="54"/>
      <c r="DN35" s="54"/>
      <c r="DO35" s="54"/>
      <c r="DP35" s="54"/>
      <c r="DQ35" s="54"/>
      <c r="DR35" s="54"/>
      <c r="DS35" s="54"/>
      <c r="DT35" s="54"/>
      <c r="DU35" s="54"/>
      <c r="DV35" s="54"/>
      <c r="DW35" s="54"/>
      <c r="DX35" s="54"/>
      <c r="DY35" s="54"/>
      <c r="DZ35" s="54"/>
      <c r="EA35" s="54"/>
      <c r="EB35" s="54"/>
      <c r="EC35" s="54"/>
      <c r="ED35" s="54"/>
      <c r="EE35" s="54"/>
      <c r="EF35" s="54"/>
      <c r="EG35" s="54"/>
      <c r="EH35" s="54"/>
      <c r="EI35" s="54"/>
      <c r="EJ35" s="54"/>
      <c r="EK35" s="54"/>
      <c r="EL35" s="54"/>
      <c r="EM35" s="54"/>
      <c r="EN35" s="54"/>
      <c r="EO35" s="54"/>
      <c r="EP35" s="54"/>
      <c r="EQ35" s="54"/>
      <c r="ER35" s="54"/>
      <c r="ES35" s="54"/>
      <c r="ET35" s="54"/>
      <c r="EU35" s="54"/>
      <c r="EV35" s="54"/>
      <c r="EW35" s="54"/>
      <c r="EX35" s="54"/>
      <c r="EY35" s="54"/>
      <c r="EZ35" s="54"/>
      <c r="FA35" s="54"/>
      <c r="FB35" s="54"/>
      <c r="FC35" s="54"/>
      <c r="FD35" s="54"/>
      <c r="FE35" s="54"/>
      <c r="FF35" s="54"/>
      <c r="FG35" s="54"/>
      <c r="FH35" s="54"/>
      <c r="FI35" s="54"/>
      <c r="FJ35" s="54"/>
      <c r="FK35" s="54"/>
      <c r="FL35" s="54"/>
      <c r="FM35" s="54"/>
      <c r="FN35" s="54"/>
      <c r="FO35" s="54"/>
      <c r="FP35" s="54"/>
      <c r="FQ35" s="54"/>
      <c r="FR35" s="54"/>
      <c r="FS35" s="54"/>
      <c r="FT35" s="54"/>
      <c r="FU35" s="54"/>
      <c r="FV35" s="54"/>
      <c r="FW35" s="54"/>
      <c r="FX35" s="54"/>
      <c r="FY35" s="54"/>
      <c r="FZ35" s="54"/>
      <c r="GA35" s="54"/>
      <c r="GB35" s="54"/>
      <c r="GC35" s="54"/>
      <c r="GD35" s="54"/>
      <c r="GE35" s="54"/>
      <c r="GF35" s="54"/>
      <c r="GG35" s="54"/>
      <c r="GH35" s="54"/>
      <c r="GI35" s="54"/>
      <c r="GJ35" s="54"/>
      <c r="GK35" s="54"/>
      <c r="GL35" s="54"/>
      <c r="GM35" s="54"/>
      <c r="GN35" s="54"/>
      <c r="GO35" s="54"/>
      <c r="GP35" s="54"/>
      <c r="GQ35" s="54"/>
      <c r="GR35" s="54"/>
      <c r="GS35" s="54"/>
      <c r="GT35" s="54"/>
      <c r="GU35" s="54"/>
      <c r="GV35" s="54"/>
      <c r="GW35" s="54"/>
      <c r="GX35" s="54"/>
      <c r="GY35" s="54"/>
      <c r="GZ35" s="54"/>
      <c r="HA35" s="54"/>
      <c r="HB35" s="54"/>
      <c r="HC35" s="54"/>
      <c r="HD35" s="54"/>
      <c r="HE35" s="54"/>
      <c r="HF35" s="54"/>
      <c r="HG35" s="54"/>
      <c r="HH35" s="54"/>
      <c r="HI35" s="54"/>
      <c r="HJ35" s="54"/>
      <c r="HK35" s="54"/>
      <c r="HL35" s="54"/>
      <c r="HM35" s="54"/>
      <c r="HN35" s="54"/>
      <c r="HO35" s="54"/>
      <c r="HP35" s="54"/>
      <c r="HQ35" s="54"/>
      <c r="HR35" s="54"/>
      <c r="HS35" s="54"/>
      <c r="HT35" s="54"/>
      <c r="HU35" s="54"/>
      <c r="HV35" s="54"/>
      <c r="HW35" s="54"/>
      <c r="HX35" s="54"/>
      <c r="HY35" s="54"/>
      <c r="HZ35" s="54"/>
      <c r="IA35" s="54"/>
      <c r="IB35" s="54"/>
      <c r="IC35" s="55"/>
      <c r="ID35" s="55"/>
      <c r="IE35" s="55"/>
      <c r="IF35" s="55"/>
      <c r="IG35" s="55"/>
      <c r="IH35" s="55"/>
      <c r="II35" s="55"/>
      <c r="IJ35" s="55"/>
      <c r="IK35" s="55"/>
      <c r="IL35" s="55"/>
      <c r="IM35" s="55"/>
      <c r="IN35" s="55"/>
      <c r="IO35" s="55"/>
      <c r="IP35" s="55"/>
      <c r="IQ35" s="55"/>
      <c r="IR35" s="55"/>
      <c r="IS35" s="55"/>
      <c r="IT35" s="55"/>
      <c r="IU35" s="55"/>
      <c r="IV35" s="55"/>
      <c r="IW35" s="55"/>
      <c r="IX35" s="55"/>
      <c r="IY35" s="55"/>
      <c r="IZ35" s="55"/>
      <c r="JA35" s="55"/>
      <c r="JB35" s="55"/>
      <c r="JC35" s="55"/>
      <c r="JD35" s="55"/>
      <c r="JE35" s="55"/>
      <c r="JF35" s="55"/>
      <c r="JG35" s="55"/>
      <c r="JH35" s="55"/>
      <c r="JI35" s="55"/>
      <c r="JJ35" s="55"/>
      <c r="JK35" s="55"/>
      <c r="JL35" s="55"/>
      <c r="JM35" s="55"/>
      <c r="JN35" s="55"/>
      <c r="JO35" s="55"/>
      <c r="JP35" s="55"/>
      <c r="JQ35" s="55"/>
      <c r="JR35" s="55"/>
      <c r="JS35" s="55"/>
      <c r="JT35" s="55"/>
      <c r="JU35" s="55"/>
      <c r="JV35" s="55"/>
      <c r="JW35" s="55"/>
      <c r="JX35" s="55"/>
      <c r="JY35" s="55"/>
      <c r="JZ35" s="55"/>
      <c r="KA35" s="55"/>
      <c r="KB35" s="55"/>
      <c r="KC35" s="55"/>
      <c r="KD35" s="55"/>
      <c r="KE35" s="55"/>
      <c r="KF35" s="55"/>
      <c r="KG35" s="55"/>
      <c r="KH35" s="55"/>
      <c r="KI35" s="55"/>
      <c r="KJ35" s="55"/>
      <c r="KK35" s="55"/>
      <c r="KL35" s="55"/>
      <c r="KM35" s="55"/>
      <c r="KN35" s="55"/>
      <c r="KO35" s="55"/>
      <c r="KP35" s="55"/>
      <c r="KQ35" s="55"/>
      <c r="KR35" s="55"/>
      <c r="KS35" s="55"/>
      <c r="KT35" s="55"/>
      <c r="KU35" s="55"/>
      <c r="KV35" s="55"/>
      <c r="KW35" s="55"/>
      <c r="KX35" s="55"/>
      <c r="KY35" s="55"/>
      <c r="KZ35" s="55"/>
      <c r="LA35" s="55"/>
      <c r="LB35" s="55"/>
      <c r="LC35" s="55"/>
      <c r="LD35" s="55"/>
      <c r="LE35" s="55"/>
      <c r="LF35" s="55"/>
      <c r="LG35" s="55"/>
      <c r="LH35" s="55"/>
      <c r="LI35" s="55"/>
      <c r="LJ35" s="55"/>
      <c r="LK35" s="55"/>
      <c r="LL35" s="55"/>
      <c r="LM35" s="55"/>
      <c r="LN35" s="55"/>
      <c r="LO35" s="55"/>
      <c r="LP35" s="55"/>
      <c r="LQ35" s="55"/>
      <c r="LR35" s="55"/>
      <c r="LS35" s="55"/>
      <c r="LT35" s="55"/>
      <c r="LU35" s="55"/>
      <c r="LV35" s="55"/>
      <c r="LW35" s="55"/>
      <c r="LX35" s="55"/>
      <c r="LY35" s="55"/>
      <c r="LZ35" s="55"/>
      <c r="MA35" s="55"/>
      <c r="MB35" s="55"/>
      <c r="MC35" s="55"/>
      <c r="MD35" s="55"/>
      <c r="ME35" s="55"/>
      <c r="MF35" s="55"/>
      <c r="MG35" s="55"/>
      <c r="MH35" s="55"/>
      <c r="MI35" s="55"/>
      <c r="MJ35" s="55"/>
      <c r="MK35" s="55"/>
      <c r="ML35" s="55"/>
      <c r="MM35" s="55"/>
      <c r="MN35" s="55"/>
      <c r="MO35" s="55"/>
      <c r="MP35" s="55"/>
      <c r="MQ35" s="55"/>
      <c r="MR35" s="55"/>
      <c r="MS35" s="55"/>
      <c r="MT35" s="55"/>
      <c r="MU35" s="55"/>
      <c r="MV35" s="55"/>
      <c r="MW35" s="55"/>
      <c r="MX35" s="55"/>
      <c r="MY35" s="55"/>
      <c r="MZ35" s="55"/>
      <c r="NA35" s="55"/>
      <c r="NB35" s="55"/>
      <c r="NC35" s="55"/>
      <c r="ND35" s="55"/>
      <c r="NE35" s="55"/>
      <c r="NF35" s="55"/>
      <c r="NG35" s="55"/>
      <c r="NH35" s="55"/>
      <c r="NI35" s="55"/>
      <c r="NJ35" s="55"/>
      <c r="NK35" s="55"/>
      <c r="NL35" s="55"/>
      <c r="NM35" s="55"/>
      <c r="NN35" s="55"/>
      <c r="NO35" s="55"/>
      <c r="NP35" s="55"/>
      <c r="NQ35" s="55"/>
      <c r="NR35" s="55"/>
      <c r="NS35" s="55"/>
      <c r="NT35" s="55"/>
      <c r="NU35" s="55"/>
      <c r="NV35" s="55"/>
      <c r="NW35" s="55"/>
      <c r="NX35" s="55"/>
      <c r="NY35" s="55"/>
      <c r="NZ35" s="55"/>
      <c r="OA35" s="55"/>
      <c r="OB35" s="55"/>
      <c r="OC35" s="55"/>
      <c r="OD35" s="55"/>
      <c r="OE35" s="55"/>
      <c r="OF35" s="55"/>
      <c r="OG35" s="55"/>
      <c r="OH35" s="55"/>
      <c r="OI35" s="55"/>
      <c r="OJ35" s="55"/>
      <c r="OK35" s="55"/>
      <c r="OL35" s="55"/>
      <c r="OM35" s="55"/>
      <c r="ON35" s="55"/>
      <c r="OO35" s="55"/>
      <c r="OP35" s="55"/>
      <c r="OQ35" s="55"/>
      <c r="OR35" s="55"/>
      <c r="OS35" s="55"/>
      <c r="OT35" s="55"/>
      <c r="OU35" s="55"/>
      <c r="OV35" s="55"/>
      <c r="OW35" s="55"/>
      <c r="OX35" s="55"/>
      <c r="OY35" s="55"/>
      <c r="OZ35" s="55"/>
      <c r="PA35" s="55"/>
      <c r="PB35" s="55"/>
      <c r="PC35" s="55"/>
      <c r="PD35" s="55"/>
      <c r="PE35" s="55"/>
      <c r="PF35" s="55"/>
      <c r="PG35" s="55"/>
      <c r="PH35" s="55"/>
      <c r="PI35" s="55"/>
      <c r="PJ35" s="55"/>
      <c r="PK35" s="55"/>
      <c r="PL35" s="55"/>
      <c r="PM35" s="55"/>
      <c r="PN35" s="55"/>
      <c r="PO35" s="55"/>
      <c r="PP35" s="55"/>
      <c r="PQ35" s="55"/>
      <c r="PR35" s="55"/>
      <c r="PS35" s="55"/>
      <c r="PT35" s="55"/>
      <c r="PU35" s="55"/>
      <c r="PV35" s="55"/>
      <c r="PW35" s="55"/>
      <c r="PX35" s="55"/>
      <c r="PY35" s="55"/>
      <c r="PZ35" s="55"/>
      <c r="QA35" s="55"/>
      <c r="QB35" s="55"/>
      <c r="QC35" s="55"/>
      <c r="QD35" s="55"/>
      <c r="QE35" s="55"/>
      <c r="QF35" s="55"/>
      <c r="QG35" s="55"/>
      <c r="QH35" s="55"/>
      <c r="QI35" s="55"/>
      <c r="QJ35" s="55"/>
      <c r="QK35" s="55"/>
      <c r="QL35" s="55"/>
      <c r="QM35" s="55"/>
      <c r="QN35" s="55"/>
      <c r="QO35" s="55"/>
      <c r="QP35" s="55"/>
      <c r="QQ35" s="55"/>
      <c r="QR35" s="55"/>
      <c r="QS35" s="55"/>
      <c r="QT35" s="55"/>
      <c r="QU35" s="55"/>
      <c r="QV35" s="55"/>
      <c r="QW35" s="55"/>
      <c r="QX35" s="55"/>
      <c r="QY35" s="55"/>
      <c r="QZ35" s="55"/>
      <c r="RA35" s="55"/>
      <c r="RB35" s="55"/>
      <c r="RC35" s="55"/>
      <c r="RD35" s="55"/>
      <c r="RE35" s="55"/>
      <c r="RF35" s="55"/>
      <c r="RG35" s="55"/>
      <c r="RH35" s="55"/>
      <c r="RI35" s="55"/>
      <c r="RJ35" s="55"/>
      <c r="RK35" s="55"/>
      <c r="RL35" s="55"/>
      <c r="RM35" s="55"/>
      <c r="RN35" s="55"/>
      <c r="RO35" s="55"/>
      <c r="RP35" s="55"/>
      <c r="RQ35" s="55"/>
      <c r="RR35" s="55"/>
      <c r="RS35" s="55"/>
      <c r="RT35" s="55"/>
      <c r="RU35" s="55"/>
      <c r="RV35" s="55"/>
      <c r="RW35" s="55"/>
      <c r="RX35" s="55"/>
      <c r="RY35" s="55"/>
      <c r="RZ35" s="55"/>
      <c r="SA35" s="55"/>
      <c r="SB35" s="55"/>
      <c r="SC35" s="55"/>
      <c r="SD35" s="55"/>
      <c r="SE35" s="55"/>
      <c r="SF35" s="55"/>
      <c r="SG35" s="55"/>
      <c r="SH35" s="55"/>
      <c r="SI35" s="55"/>
      <c r="SJ35" s="55"/>
      <c r="SK35" s="55"/>
      <c r="SL35" s="55"/>
      <c r="SM35" s="55"/>
      <c r="SN35" s="55"/>
      <c r="SO35" s="55"/>
      <c r="SP35" s="55"/>
      <c r="SQ35" s="55"/>
      <c r="SR35" s="55"/>
      <c r="SS35" s="55"/>
      <c r="ST35" s="55"/>
      <c r="SU35" s="55"/>
      <c r="SV35" s="55"/>
      <c r="SW35" s="55"/>
      <c r="SX35" s="55"/>
      <c r="SY35" s="55"/>
      <c r="SZ35" s="55"/>
      <c r="TA35" s="55"/>
      <c r="TB35" s="55"/>
      <c r="TC35" s="55"/>
      <c r="TD35" s="55"/>
      <c r="TE35" s="55"/>
      <c r="TF35" s="55"/>
      <c r="TG35" s="55"/>
      <c r="TH35" s="55"/>
      <c r="TI35" s="55"/>
      <c r="TJ35" s="55"/>
      <c r="TK35" s="55"/>
      <c r="TL35" s="55"/>
      <c r="TM35" s="55"/>
      <c r="TN35" s="55"/>
      <c r="TO35" s="55"/>
      <c r="TP35" s="55"/>
      <c r="TQ35" s="55"/>
      <c r="TR35" s="55"/>
      <c r="TS35" s="55"/>
      <c r="TT35" s="55"/>
      <c r="TU35" s="55"/>
      <c r="TV35" s="55"/>
      <c r="TW35" s="55"/>
      <c r="TX35" s="55"/>
      <c r="TY35" s="55"/>
      <c r="TZ35" s="55"/>
      <c r="UA35" s="55"/>
      <c r="UB35" s="55"/>
      <c r="UC35" s="55"/>
      <c r="UD35" s="55"/>
      <c r="UE35" s="55"/>
      <c r="UF35" s="55"/>
      <c r="UG35" s="55"/>
      <c r="UH35" s="55"/>
      <c r="UI35" s="55"/>
      <c r="UJ35" s="55"/>
      <c r="UK35" s="55"/>
      <c r="UL35" s="55"/>
      <c r="UM35" s="55"/>
      <c r="UN35" s="55"/>
      <c r="UO35" s="55"/>
      <c r="UP35" s="55"/>
      <c r="UQ35" s="55"/>
      <c r="UR35" s="55"/>
      <c r="US35" s="55"/>
      <c r="UT35" s="55"/>
      <c r="UU35" s="55"/>
      <c r="UV35" s="55"/>
      <c r="UW35" s="55"/>
      <c r="UX35" s="55"/>
      <c r="UY35" s="55"/>
      <c r="UZ35" s="55"/>
      <c r="VA35" s="55"/>
      <c r="VB35" s="55"/>
      <c r="VC35" s="55"/>
      <c r="VD35" s="55"/>
      <c r="VE35" s="55"/>
      <c r="VF35" s="55"/>
      <c r="VG35" s="55"/>
      <c r="VH35" s="55"/>
      <c r="VI35" s="55"/>
      <c r="VJ35" s="55"/>
      <c r="VK35" s="55"/>
      <c r="VL35" s="55"/>
      <c r="VM35" s="55"/>
      <c r="VN35" s="55"/>
      <c r="VO35" s="55"/>
      <c r="VP35" s="55"/>
      <c r="VQ35" s="55"/>
      <c r="VR35" s="55"/>
      <c r="VS35" s="55"/>
      <c r="VT35" s="55"/>
      <c r="VU35" s="55"/>
      <c r="VV35" s="55"/>
      <c r="VW35" s="55"/>
      <c r="VX35" s="55"/>
      <c r="VY35" s="55"/>
      <c r="VZ35" s="55"/>
      <c r="WA35" s="55"/>
      <c r="WB35" s="55"/>
      <c r="WC35" s="55"/>
      <c r="WD35" s="55"/>
      <c r="WE35" s="55"/>
      <c r="WF35" s="55"/>
      <c r="WG35" s="55"/>
      <c r="WH35" s="55"/>
      <c r="WI35" s="55"/>
      <c r="WJ35" s="55"/>
      <c r="WK35" s="55"/>
      <c r="WL35" s="55"/>
      <c r="WM35" s="55"/>
      <c r="WN35" s="55"/>
      <c r="WO35" s="55"/>
      <c r="WP35" s="55"/>
      <c r="WQ35" s="55"/>
      <c r="WR35" s="55"/>
      <c r="WS35" s="55"/>
      <c r="WT35" s="55"/>
      <c r="WU35" s="55"/>
      <c r="WV35" s="55"/>
      <c r="WW35" s="55"/>
      <c r="WX35" s="55"/>
      <c r="WY35" s="55"/>
      <c r="WZ35" s="55"/>
      <c r="XA35" s="55"/>
      <c r="XB35" s="55"/>
      <c r="XC35" s="55"/>
      <c r="XD35" s="55"/>
      <c r="XE35" s="55"/>
      <c r="XF35" s="55"/>
      <c r="XG35" s="55"/>
      <c r="XH35" s="55"/>
      <c r="XI35" s="55"/>
      <c r="XJ35" s="55"/>
      <c r="XK35" s="55"/>
      <c r="XL35" s="55"/>
      <c r="XM35" s="55"/>
      <c r="XN35" s="55"/>
      <c r="XO35" s="55"/>
      <c r="XP35" s="55"/>
      <c r="XQ35" s="55"/>
      <c r="XR35" s="55"/>
      <c r="XS35" s="55"/>
      <c r="XT35" s="55"/>
      <c r="XU35" s="55"/>
      <c r="XV35" s="55"/>
      <c r="XW35" s="55"/>
      <c r="XX35" s="55"/>
      <c r="XY35" s="55"/>
      <c r="XZ35" s="55"/>
      <c r="YA35" s="55"/>
      <c r="YB35" s="55"/>
      <c r="YC35" s="55"/>
      <c r="YD35" s="55"/>
      <c r="YE35" s="55"/>
      <c r="YF35" s="55"/>
      <c r="YG35" s="55"/>
      <c r="YH35" s="55"/>
      <c r="YI35" s="55"/>
      <c r="YJ35" s="55"/>
      <c r="YK35" s="55"/>
      <c r="YL35" s="55"/>
      <c r="YM35" s="55"/>
      <c r="YN35" s="55"/>
      <c r="YO35" s="55"/>
      <c r="YP35" s="55"/>
      <c r="YQ35" s="55"/>
      <c r="YR35" s="55"/>
      <c r="YS35" s="55"/>
      <c r="YT35" s="55"/>
      <c r="YU35" s="55"/>
      <c r="YV35" s="55"/>
      <c r="YW35" s="55"/>
      <c r="YX35" s="55"/>
      <c r="YY35" s="55"/>
      <c r="YZ35" s="55"/>
      <c r="ZA35" s="55"/>
      <c r="ZB35" s="55"/>
      <c r="ZC35" s="55"/>
      <c r="ZD35" s="55"/>
      <c r="ZE35" s="55"/>
      <c r="ZF35" s="55"/>
      <c r="ZG35" s="55"/>
      <c r="ZH35" s="55"/>
      <c r="ZI35" s="55"/>
      <c r="ZJ35" s="55"/>
      <c r="ZK35" s="55"/>
      <c r="ZL35" s="55"/>
      <c r="ZM35" s="55"/>
      <c r="ZN35" s="55"/>
      <c r="ZO35" s="55"/>
      <c r="ZP35" s="55"/>
      <c r="ZQ35" s="55"/>
      <c r="ZR35" s="55"/>
      <c r="ZS35" s="55"/>
      <c r="ZT35" s="55"/>
      <c r="ZU35" s="55"/>
      <c r="ZV35" s="55"/>
      <c r="ZW35" s="55"/>
      <c r="ZX35" s="55"/>
      <c r="ZY35" s="55"/>
      <c r="ZZ35" s="55"/>
      <c r="AAA35" s="55"/>
      <c r="AAB35" s="55"/>
      <c r="AAC35" s="55"/>
      <c r="AAD35" s="55"/>
      <c r="AAE35" s="55"/>
      <c r="AAF35" s="55"/>
      <c r="AAG35" s="55"/>
      <c r="AAH35" s="55"/>
      <c r="AAI35" s="55"/>
      <c r="AAJ35" s="55"/>
      <c r="AAK35" s="55"/>
      <c r="AAL35" s="55"/>
      <c r="AAM35" s="55"/>
      <c r="AAN35" s="55"/>
      <c r="AAO35" s="55"/>
      <c r="AAP35" s="55"/>
      <c r="AAQ35" s="55"/>
      <c r="AAR35" s="55"/>
      <c r="AAS35" s="55"/>
      <c r="AAT35" s="55"/>
      <c r="AAU35" s="55"/>
      <c r="AAV35" s="55"/>
      <c r="AAW35" s="55"/>
      <c r="AAX35" s="55"/>
      <c r="AAY35" s="55"/>
      <c r="AAZ35" s="55"/>
      <c r="ABA35" s="55"/>
      <c r="ABB35" s="55"/>
      <c r="ABC35" s="55"/>
      <c r="ABD35" s="55"/>
      <c r="ABE35" s="55"/>
      <c r="ABF35" s="55"/>
      <c r="ABG35" s="55"/>
      <c r="ABH35" s="55"/>
      <c r="ABI35" s="55"/>
      <c r="ABJ35" s="55"/>
      <c r="ABK35" s="55"/>
      <c r="ABL35" s="55"/>
      <c r="ABM35" s="55"/>
      <c r="ABN35" s="55"/>
      <c r="ABO35" s="55"/>
      <c r="ABP35" s="55"/>
      <c r="ABQ35" s="55"/>
      <c r="ABR35" s="55"/>
      <c r="ABS35" s="55"/>
      <c r="ABT35" s="55"/>
      <c r="ABU35" s="55"/>
      <c r="ABV35" s="55"/>
      <c r="ABW35" s="55"/>
      <c r="ABX35" s="55"/>
      <c r="ABY35" s="55"/>
      <c r="ABZ35" s="55"/>
      <c r="ACA35" s="55"/>
      <c r="ACB35" s="55"/>
      <c r="ACC35" s="55"/>
      <c r="ACD35" s="55"/>
      <c r="ACE35" s="55"/>
      <c r="ACF35" s="55"/>
      <c r="ACG35" s="55"/>
      <c r="ACH35" s="55"/>
      <c r="ACI35" s="55"/>
      <c r="ACJ35" s="55"/>
      <c r="ACK35" s="55"/>
      <c r="ACL35" s="55"/>
      <c r="ACM35" s="55"/>
      <c r="ACN35" s="55"/>
      <c r="ACO35" s="55"/>
      <c r="ACP35" s="55"/>
      <c r="ACQ35" s="55"/>
      <c r="ACR35" s="55"/>
      <c r="ACS35" s="55"/>
      <c r="ACT35" s="55"/>
      <c r="ACU35" s="55"/>
      <c r="ACV35" s="55"/>
      <c r="ACW35" s="55"/>
      <c r="ACX35" s="55"/>
      <c r="ACY35" s="55"/>
      <c r="ACZ35" s="55"/>
      <c r="ADA35" s="55"/>
      <c r="ADB35" s="55"/>
      <c r="ADC35" s="55"/>
      <c r="ADD35" s="55"/>
      <c r="ADE35" s="55"/>
      <c r="ADF35" s="55"/>
      <c r="ADG35" s="55"/>
      <c r="ADH35" s="55"/>
      <c r="ADI35" s="55"/>
      <c r="ADJ35" s="55"/>
      <c r="ADK35" s="55"/>
      <c r="ADL35" s="55"/>
      <c r="ADM35" s="55"/>
      <c r="ADN35" s="55"/>
      <c r="ADO35" s="55"/>
      <c r="ADP35" s="55"/>
      <c r="ADQ35" s="55"/>
      <c r="ADR35" s="55"/>
      <c r="ADS35" s="55"/>
      <c r="ADT35" s="55"/>
      <c r="ADU35" s="55"/>
      <c r="ADV35" s="55"/>
      <c r="ADW35" s="55"/>
      <c r="ADX35" s="55"/>
      <c r="ADY35" s="55"/>
      <c r="ADZ35" s="55"/>
      <c r="AEA35" s="55"/>
      <c r="AEB35" s="55"/>
      <c r="AEC35" s="55"/>
      <c r="AED35" s="55"/>
      <c r="AEE35" s="55"/>
      <c r="AEF35" s="55"/>
      <c r="AEG35" s="55"/>
      <c r="AEH35" s="55"/>
      <c r="AEI35" s="55"/>
      <c r="AEJ35" s="55"/>
      <c r="AEK35" s="55"/>
      <c r="AEL35" s="55"/>
      <c r="AEM35" s="55"/>
      <c r="AEN35" s="55"/>
      <c r="AEO35" s="55"/>
      <c r="AEP35" s="55"/>
      <c r="AEQ35" s="55"/>
      <c r="AER35" s="55"/>
      <c r="AES35" s="55"/>
      <c r="AET35" s="55"/>
      <c r="AEU35" s="55"/>
      <c r="AEV35" s="55"/>
      <c r="AEW35" s="55"/>
      <c r="AEX35" s="55"/>
      <c r="AEY35" s="55"/>
      <c r="AEZ35" s="55"/>
      <c r="AFA35" s="55"/>
      <c r="AFB35" s="55"/>
      <c r="AFC35" s="55"/>
      <c r="AFD35" s="55"/>
      <c r="AFE35" s="55"/>
      <c r="AFF35" s="55"/>
      <c r="AFG35" s="55"/>
      <c r="AFH35" s="55"/>
      <c r="AFI35" s="55"/>
      <c r="AFJ35" s="55"/>
      <c r="AFK35" s="55"/>
      <c r="AFL35" s="55"/>
      <c r="AFM35" s="55"/>
      <c r="AFN35" s="55"/>
      <c r="AFO35" s="55"/>
      <c r="AFP35" s="55"/>
      <c r="AFQ35" s="55"/>
      <c r="AFR35" s="55"/>
      <c r="AFS35" s="55"/>
      <c r="AFT35" s="55"/>
      <c r="AFU35" s="55"/>
      <c r="AFV35" s="55"/>
      <c r="AFW35" s="55"/>
      <c r="AFX35" s="55"/>
      <c r="AFY35" s="55"/>
      <c r="AFZ35" s="55"/>
      <c r="AGA35" s="55"/>
      <c r="AGB35" s="55"/>
      <c r="AGC35" s="55"/>
      <c r="AGD35" s="55"/>
      <c r="AGE35" s="55"/>
      <c r="AGF35" s="55"/>
      <c r="AGG35" s="55"/>
      <c r="AGH35" s="55"/>
      <c r="AGI35" s="55"/>
      <c r="AGJ35" s="55"/>
      <c r="AGK35" s="55"/>
      <c r="AGL35" s="55"/>
      <c r="AGM35" s="55"/>
      <c r="AGN35" s="55"/>
      <c r="AGO35" s="55"/>
      <c r="AGP35" s="55"/>
      <c r="AGQ35" s="55"/>
      <c r="AGR35" s="55"/>
      <c r="AGS35" s="55"/>
      <c r="AGT35" s="55"/>
      <c r="AGU35" s="55"/>
      <c r="AGV35" s="55"/>
      <c r="AGW35" s="55"/>
      <c r="AGX35" s="55"/>
      <c r="AGY35" s="55"/>
      <c r="AGZ35" s="55"/>
      <c r="AHA35" s="55"/>
      <c r="AHB35" s="55"/>
      <c r="AHC35" s="55"/>
      <c r="AHD35" s="55"/>
      <c r="AHE35" s="55"/>
      <c r="AHF35" s="55"/>
      <c r="AHG35" s="55"/>
      <c r="AHH35" s="55"/>
      <c r="AHI35" s="55"/>
      <c r="AHJ35" s="55"/>
      <c r="AHK35" s="55"/>
      <c r="AHL35" s="55"/>
      <c r="AHM35" s="55"/>
      <c r="AHN35" s="55"/>
      <c r="AHO35" s="55"/>
      <c r="AHP35" s="55"/>
      <c r="AHQ35" s="55"/>
      <c r="AHR35" s="55"/>
      <c r="AHS35" s="55"/>
      <c r="AHT35" s="55"/>
      <c r="AHU35" s="55"/>
      <c r="AHV35" s="55"/>
      <c r="AHW35" s="55"/>
      <c r="AHX35" s="55"/>
      <c r="AHY35" s="55"/>
      <c r="AHZ35" s="55"/>
      <c r="AIA35" s="55"/>
      <c r="AIB35" s="55"/>
      <c r="AIC35" s="55"/>
      <c r="AID35" s="55"/>
      <c r="AIE35" s="55"/>
      <c r="AIF35" s="55"/>
      <c r="AIG35" s="55"/>
      <c r="AIH35" s="55"/>
      <c r="AII35" s="55"/>
      <c r="AIJ35" s="55"/>
      <c r="AIK35" s="55"/>
      <c r="AIL35" s="55"/>
      <c r="AIM35" s="55"/>
      <c r="AIN35" s="55"/>
      <c r="AIO35" s="55"/>
      <c r="AIP35" s="55"/>
      <c r="AIQ35" s="55"/>
      <c r="AIR35" s="55"/>
      <c r="AIS35" s="55"/>
      <c r="AIT35" s="55"/>
      <c r="AIU35" s="55"/>
      <c r="AIV35" s="55"/>
      <c r="AIW35" s="55"/>
      <c r="AIX35" s="55"/>
      <c r="AIY35" s="55"/>
      <c r="AIZ35" s="55"/>
      <c r="AJA35" s="55"/>
      <c r="AJB35" s="55"/>
      <c r="AJC35" s="55"/>
      <c r="AJD35" s="55"/>
      <c r="AJE35" s="55"/>
      <c r="AJF35" s="55"/>
      <c r="AJG35" s="55"/>
      <c r="AJH35" s="55"/>
      <c r="AJI35" s="55"/>
      <c r="AJJ35" s="55"/>
      <c r="AJK35" s="55"/>
      <c r="AJL35" s="55"/>
      <c r="AJM35" s="55"/>
      <c r="AJN35" s="55"/>
      <c r="AJO35" s="55"/>
      <c r="AJP35" s="55"/>
      <c r="AJQ35" s="55"/>
      <c r="AJR35" s="55"/>
      <c r="AJS35" s="55"/>
      <c r="AJT35" s="55"/>
      <c r="AJU35" s="55"/>
      <c r="AJV35" s="55"/>
      <c r="AJW35" s="55"/>
      <c r="AJX35" s="55"/>
      <c r="AJY35" s="55"/>
      <c r="AJZ35" s="55"/>
      <c r="AKA35" s="55"/>
      <c r="AKB35" s="55"/>
      <c r="AKC35" s="55"/>
      <c r="AKD35" s="55"/>
      <c r="AKE35" s="55"/>
      <c r="AKF35" s="55"/>
      <c r="AKG35" s="55"/>
      <c r="AKH35" s="55"/>
      <c r="AKI35" s="55"/>
      <c r="AKJ35" s="55"/>
      <c r="AKK35" s="55"/>
      <c r="AKL35" s="55"/>
      <c r="AKM35" s="55"/>
      <c r="AKN35" s="55"/>
      <c r="AKO35" s="55"/>
      <c r="AKP35" s="55"/>
      <c r="AKQ35" s="55"/>
      <c r="AKR35" s="55"/>
      <c r="AKS35" s="55"/>
      <c r="AKT35" s="55"/>
      <c r="AKU35" s="55"/>
      <c r="AKV35" s="55"/>
      <c r="AKW35" s="55"/>
      <c r="AKX35" s="55"/>
      <c r="AKY35" s="55"/>
      <c r="AKZ35" s="55"/>
      <c r="ALA35" s="55"/>
      <c r="ALB35" s="55"/>
      <c r="ALC35" s="55"/>
      <c r="ALD35" s="55"/>
      <c r="ALE35" s="55"/>
      <c r="ALF35" s="55"/>
      <c r="ALG35" s="55"/>
      <c r="ALH35" s="55"/>
      <c r="ALI35" s="55"/>
      <c r="ALJ35" s="55"/>
      <c r="ALK35" s="55"/>
      <c r="ALL35" s="55"/>
      <c r="ALM35" s="55"/>
      <c r="ALN35" s="55"/>
      <c r="ALO35" s="55"/>
    </row>
    <row r="36" spans="1:1003" x14ac:dyDescent="0.25">
      <c r="A36" s="39"/>
      <c r="B36" s="75">
        <v>4</v>
      </c>
      <c r="C36" s="11"/>
      <c r="D36" s="12">
        <v>4</v>
      </c>
      <c r="E36" s="103" t="s">
        <v>56</v>
      </c>
      <c r="F36" s="103"/>
      <c r="G36" s="103"/>
      <c r="H36" s="103"/>
      <c r="I36" s="103"/>
      <c r="J36" s="103"/>
      <c r="K36" s="104"/>
    </row>
    <row r="37" spans="1:1003" ht="45" x14ac:dyDescent="0.25">
      <c r="A37" s="39"/>
      <c r="B37" s="81" t="s">
        <v>30</v>
      </c>
      <c r="C37" s="72" t="s">
        <v>101</v>
      </c>
      <c r="D37" s="21">
        <v>90102</v>
      </c>
      <c r="E37" s="29" t="s">
        <v>57</v>
      </c>
      <c r="F37" s="17" t="s">
        <v>18</v>
      </c>
      <c r="G37" s="8">
        <v>1337.64</v>
      </c>
      <c r="H37" s="15">
        <v>12.47</v>
      </c>
      <c r="I37" s="37">
        <v>1.2351000000000001</v>
      </c>
      <c r="J37" s="16">
        <f t="shared" ref="J37:J58" si="8">ROUND(H37*I37,2)</f>
        <v>15.4</v>
      </c>
      <c r="K37" s="83">
        <f t="shared" ref="K37:K58" si="9">J37*G37</f>
        <v>20599.656000000003</v>
      </c>
    </row>
    <row r="38" spans="1:1003" ht="30" x14ac:dyDescent="0.25">
      <c r="A38" s="39"/>
      <c r="B38" s="81" t="s">
        <v>31</v>
      </c>
      <c r="C38" s="22" t="s">
        <v>101</v>
      </c>
      <c r="D38" s="21">
        <v>97914</v>
      </c>
      <c r="E38" s="23" t="s">
        <v>55</v>
      </c>
      <c r="F38" s="17" t="s">
        <v>20</v>
      </c>
      <c r="G38" s="8">
        <v>13543.2</v>
      </c>
      <c r="H38" s="15">
        <v>2.81</v>
      </c>
      <c r="I38" s="37">
        <v>1.2351000000000001</v>
      </c>
      <c r="J38" s="16">
        <f t="shared" si="8"/>
        <v>3.47</v>
      </c>
      <c r="K38" s="83">
        <f t="shared" si="9"/>
        <v>46994.904000000002</v>
      </c>
    </row>
    <row r="39" spans="1:1003" x14ac:dyDescent="0.25">
      <c r="A39" s="39"/>
      <c r="B39" s="81" t="s">
        <v>32</v>
      </c>
      <c r="C39" s="72" t="s">
        <v>101</v>
      </c>
      <c r="D39" s="21">
        <v>100574</v>
      </c>
      <c r="E39" s="23" t="s">
        <v>58</v>
      </c>
      <c r="F39" s="17" t="s">
        <v>18</v>
      </c>
      <c r="G39" s="8">
        <v>1354.3200000000002</v>
      </c>
      <c r="H39" s="15">
        <v>1.51</v>
      </c>
      <c r="I39" s="37">
        <v>1.2351000000000001</v>
      </c>
      <c r="J39" s="16">
        <f t="shared" si="8"/>
        <v>1.87</v>
      </c>
      <c r="K39" s="83">
        <f t="shared" si="9"/>
        <v>2532.5784000000003</v>
      </c>
    </row>
    <row r="40" spans="1:1003" ht="45" x14ac:dyDescent="0.25">
      <c r="A40" s="39"/>
      <c r="B40" s="81" t="s">
        <v>33</v>
      </c>
      <c r="C40" s="72" t="s">
        <v>101</v>
      </c>
      <c r="D40" s="21">
        <v>7047</v>
      </c>
      <c r="E40" s="24" t="s">
        <v>59</v>
      </c>
      <c r="F40" s="14" t="s">
        <v>147</v>
      </c>
      <c r="G40" s="8">
        <v>132</v>
      </c>
      <c r="H40" s="15">
        <v>24.15</v>
      </c>
      <c r="I40" s="37">
        <v>1.2351000000000001</v>
      </c>
      <c r="J40" s="16">
        <f t="shared" si="8"/>
        <v>29.83</v>
      </c>
      <c r="K40" s="83">
        <f t="shared" si="9"/>
        <v>3937.56</v>
      </c>
    </row>
    <row r="41" spans="1:1003" ht="30" x14ac:dyDescent="0.25">
      <c r="A41" s="39"/>
      <c r="B41" s="81" t="s">
        <v>42</v>
      </c>
      <c r="C41" s="72" t="s">
        <v>101</v>
      </c>
      <c r="D41" s="21">
        <v>101579</v>
      </c>
      <c r="E41" s="27" t="s">
        <v>60</v>
      </c>
      <c r="F41" s="14" t="s">
        <v>15</v>
      </c>
      <c r="G41" s="42">
        <v>476.48</v>
      </c>
      <c r="H41" s="43">
        <v>35.85</v>
      </c>
      <c r="I41" s="37">
        <v>1.2351000000000001</v>
      </c>
      <c r="J41" s="16">
        <f t="shared" si="8"/>
        <v>44.28</v>
      </c>
      <c r="K41" s="83">
        <f t="shared" si="9"/>
        <v>21098.5344</v>
      </c>
    </row>
    <row r="42" spans="1:1003" ht="30" customHeight="1" x14ac:dyDescent="0.25">
      <c r="A42" s="39"/>
      <c r="B42" s="81" t="s">
        <v>43</v>
      </c>
      <c r="C42" s="72" t="s">
        <v>101</v>
      </c>
      <c r="D42" s="21">
        <v>101583</v>
      </c>
      <c r="E42" s="24" t="s">
        <v>174</v>
      </c>
      <c r="F42" s="14" t="s">
        <v>15</v>
      </c>
      <c r="G42" s="42">
        <v>927.2</v>
      </c>
      <c r="H42" s="43">
        <v>66.94</v>
      </c>
      <c r="I42" s="37">
        <v>1.2351000000000001</v>
      </c>
      <c r="J42" s="16">
        <f t="shared" si="8"/>
        <v>82.68</v>
      </c>
      <c r="K42" s="83">
        <f t="shared" si="9"/>
        <v>76660.896000000008</v>
      </c>
    </row>
    <row r="43" spans="1:1003" ht="30" x14ac:dyDescent="0.25">
      <c r="A43" s="39"/>
      <c r="B43" s="81" t="s">
        <v>105</v>
      </c>
      <c r="C43" s="18" t="s">
        <v>101</v>
      </c>
      <c r="D43" s="21">
        <v>101619</v>
      </c>
      <c r="E43" s="33" t="s">
        <v>61</v>
      </c>
      <c r="F43" s="17" t="s">
        <v>18</v>
      </c>
      <c r="G43" s="8">
        <v>89.176000000000016</v>
      </c>
      <c r="H43" s="15">
        <v>218.35</v>
      </c>
      <c r="I43" s="37">
        <v>1.2351000000000001</v>
      </c>
      <c r="J43" s="16">
        <f t="shared" si="8"/>
        <v>269.68</v>
      </c>
      <c r="K43" s="83">
        <f t="shared" si="9"/>
        <v>24048.983680000005</v>
      </c>
    </row>
    <row r="44" spans="1:1003" ht="27.75" customHeight="1" x14ac:dyDescent="0.25">
      <c r="A44" s="39"/>
      <c r="B44" s="81" t="s">
        <v>106</v>
      </c>
      <c r="C44" s="18" t="s">
        <v>101</v>
      </c>
      <c r="D44" s="38">
        <v>97914</v>
      </c>
      <c r="E44" s="23" t="s">
        <v>175</v>
      </c>
      <c r="F44" s="17" t="s">
        <v>176</v>
      </c>
      <c r="G44" s="8">
        <v>3210.3360000000002</v>
      </c>
      <c r="H44" s="15">
        <v>2.81</v>
      </c>
      <c r="I44" s="37">
        <v>1.2351000000000001</v>
      </c>
      <c r="J44" s="16">
        <f t="shared" si="8"/>
        <v>3.47</v>
      </c>
      <c r="K44" s="83">
        <f t="shared" si="9"/>
        <v>11139.865920000002</v>
      </c>
    </row>
    <row r="45" spans="1:1003" ht="27.75" customHeight="1" x14ac:dyDescent="0.25">
      <c r="A45" s="39"/>
      <c r="B45" s="81" t="s">
        <v>107</v>
      </c>
      <c r="C45" s="18" t="s">
        <v>101</v>
      </c>
      <c r="D45" s="21">
        <v>7763</v>
      </c>
      <c r="E45" s="29" t="s">
        <v>165</v>
      </c>
      <c r="F45" s="17" t="s">
        <v>25</v>
      </c>
      <c r="G45" s="8">
        <v>49</v>
      </c>
      <c r="H45" s="15">
        <v>360.73</v>
      </c>
      <c r="I45" s="37">
        <v>1.2351000000000001</v>
      </c>
      <c r="J45" s="16">
        <f t="shared" si="8"/>
        <v>445.54</v>
      </c>
      <c r="K45" s="83">
        <f t="shared" si="9"/>
        <v>21831.460000000003</v>
      </c>
    </row>
    <row r="46" spans="1:1003" ht="60" x14ac:dyDescent="0.25">
      <c r="A46" s="39"/>
      <c r="B46" s="81" t="s">
        <v>108</v>
      </c>
      <c r="C46" s="18" t="s">
        <v>101</v>
      </c>
      <c r="D46" s="21">
        <v>92826</v>
      </c>
      <c r="E46" s="24" t="s">
        <v>171</v>
      </c>
      <c r="F46" s="17" t="s">
        <v>25</v>
      </c>
      <c r="G46" s="8">
        <v>49</v>
      </c>
      <c r="H46" s="15">
        <v>128.09</v>
      </c>
      <c r="I46" s="37">
        <v>1.2351000000000001</v>
      </c>
      <c r="J46" s="16">
        <f t="shared" si="8"/>
        <v>158.19999999999999</v>
      </c>
      <c r="K46" s="83">
        <f t="shared" si="9"/>
        <v>7751.7999999999993</v>
      </c>
    </row>
    <row r="47" spans="1:1003" ht="30" x14ac:dyDescent="0.25">
      <c r="A47" s="39"/>
      <c r="B47" s="81" t="s">
        <v>109</v>
      </c>
      <c r="C47" s="18" t="s">
        <v>101</v>
      </c>
      <c r="D47" s="21">
        <v>7762</v>
      </c>
      <c r="E47" s="29" t="s">
        <v>62</v>
      </c>
      <c r="F47" s="14" t="s">
        <v>25</v>
      </c>
      <c r="G47" s="8">
        <v>474.99999999999994</v>
      </c>
      <c r="H47" s="15">
        <v>193.48</v>
      </c>
      <c r="I47" s="37">
        <v>1.2351000000000001</v>
      </c>
      <c r="J47" s="16">
        <f t="shared" si="8"/>
        <v>238.97</v>
      </c>
      <c r="K47" s="83">
        <f t="shared" si="9"/>
        <v>113510.74999999999</v>
      </c>
    </row>
    <row r="48" spans="1:1003" ht="60" x14ac:dyDescent="0.25">
      <c r="A48" s="39"/>
      <c r="B48" s="81" t="s">
        <v>110</v>
      </c>
      <c r="C48" s="18" t="s">
        <v>101</v>
      </c>
      <c r="D48" s="21">
        <v>92824</v>
      </c>
      <c r="E48" s="24" t="s">
        <v>63</v>
      </c>
      <c r="F48" s="14" t="s">
        <v>25</v>
      </c>
      <c r="G48" s="8">
        <v>474.99999999999994</v>
      </c>
      <c r="H48" s="15">
        <v>95.88</v>
      </c>
      <c r="I48" s="37">
        <v>1.2351000000000001</v>
      </c>
      <c r="J48" s="16">
        <f t="shared" si="8"/>
        <v>118.42</v>
      </c>
      <c r="K48" s="83">
        <f t="shared" si="9"/>
        <v>56249.499999999993</v>
      </c>
    </row>
    <row r="49" spans="1:1003" ht="36" customHeight="1" x14ac:dyDescent="0.25">
      <c r="A49" s="39"/>
      <c r="B49" s="81" t="s">
        <v>111</v>
      </c>
      <c r="C49" s="18" t="s">
        <v>101</v>
      </c>
      <c r="D49" s="21">
        <v>41782</v>
      </c>
      <c r="E49" s="25" t="s">
        <v>64</v>
      </c>
      <c r="F49" s="14" t="s">
        <v>25</v>
      </c>
      <c r="G49" s="8">
        <v>10</v>
      </c>
      <c r="H49" s="15">
        <v>1178.69</v>
      </c>
      <c r="I49" s="37">
        <v>1.2351000000000001</v>
      </c>
      <c r="J49" s="16">
        <f t="shared" si="8"/>
        <v>1455.8</v>
      </c>
      <c r="K49" s="83">
        <f t="shared" si="9"/>
        <v>14558</v>
      </c>
    </row>
    <row r="50" spans="1:1003" ht="50.25" customHeight="1" x14ac:dyDescent="0.25">
      <c r="A50" s="39"/>
      <c r="B50" s="81" t="s">
        <v>112</v>
      </c>
      <c r="C50" s="18" t="s">
        <v>101</v>
      </c>
      <c r="D50" s="21">
        <v>90747</v>
      </c>
      <c r="E50" s="25" t="s">
        <v>65</v>
      </c>
      <c r="F50" s="14" t="s">
        <v>25</v>
      </c>
      <c r="G50" s="8">
        <v>10</v>
      </c>
      <c r="H50" s="15">
        <v>18.25</v>
      </c>
      <c r="I50" s="37">
        <v>1.2351000000000001</v>
      </c>
      <c r="J50" s="16">
        <f t="shared" si="8"/>
        <v>22.54</v>
      </c>
      <c r="K50" s="83">
        <f t="shared" si="9"/>
        <v>225.39999999999998</v>
      </c>
    </row>
    <row r="51" spans="1:1003" ht="30" x14ac:dyDescent="0.25">
      <c r="A51" s="39"/>
      <c r="B51" s="81" t="s">
        <v>113</v>
      </c>
      <c r="C51" s="18" t="s">
        <v>101</v>
      </c>
      <c r="D51" s="21">
        <v>41781</v>
      </c>
      <c r="E51" s="25" t="s">
        <v>66</v>
      </c>
      <c r="F51" s="14" t="s">
        <v>25</v>
      </c>
      <c r="G51" s="8">
        <v>10</v>
      </c>
      <c r="H51" s="15">
        <v>533.28</v>
      </c>
      <c r="I51" s="37">
        <v>1.2351000000000001</v>
      </c>
      <c r="J51" s="16">
        <f t="shared" si="8"/>
        <v>658.65</v>
      </c>
      <c r="K51" s="83">
        <f t="shared" si="9"/>
        <v>6586.5</v>
      </c>
    </row>
    <row r="52" spans="1:1003" ht="45" x14ac:dyDescent="0.25">
      <c r="A52" s="39"/>
      <c r="B52" s="81" t="s">
        <v>114</v>
      </c>
      <c r="C52" s="18" t="s">
        <v>101</v>
      </c>
      <c r="D52" s="21">
        <v>90745</v>
      </c>
      <c r="E52" s="25" t="s">
        <v>67</v>
      </c>
      <c r="F52" s="14" t="s">
        <v>25</v>
      </c>
      <c r="G52" s="8">
        <v>10</v>
      </c>
      <c r="H52" s="15">
        <v>10.75</v>
      </c>
      <c r="I52" s="37">
        <v>1.2351000000000001</v>
      </c>
      <c r="J52" s="16">
        <f t="shared" si="8"/>
        <v>13.28</v>
      </c>
      <c r="K52" s="83">
        <f t="shared" si="9"/>
        <v>132.79999999999998</v>
      </c>
    </row>
    <row r="53" spans="1:1003" ht="30" x14ac:dyDescent="0.25">
      <c r="A53" s="39"/>
      <c r="B53" s="81" t="s">
        <v>115</v>
      </c>
      <c r="C53" s="18" t="s">
        <v>101</v>
      </c>
      <c r="D53" s="21">
        <v>7761</v>
      </c>
      <c r="E53" s="29" t="s">
        <v>169</v>
      </c>
      <c r="F53" s="14" t="s">
        <v>25</v>
      </c>
      <c r="G53" s="8">
        <v>30</v>
      </c>
      <c r="H53" s="15">
        <v>193.48</v>
      </c>
      <c r="I53" s="37">
        <v>1.2351000000000001</v>
      </c>
      <c r="J53" s="16">
        <f t="shared" si="8"/>
        <v>238.97</v>
      </c>
      <c r="K53" s="83">
        <f t="shared" si="9"/>
        <v>7169.1</v>
      </c>
    </row>
    <row r="54" spans="1:1003" ht="60" x14ac:dyDescent="0.25">
      <c r="A54" s="39"/>
      <c r="B54" s="81" t="s">
        <v>151</v>
      </c>
      <c r="C54" s="18" t="s">
        <v>101</v>
      </c>
      <c r="D54" s="21">
        <v>92821</v>
      </c>
      <c r="E54" s="24" t="s">
        <v>168</v>
      </c>
      <c r="F54" s="14" t="s">
        <v>25</v>
      </c>
      <c r="G54" s="8">
        <v>30</v>
      </c>
      <c r="H54" s="15">
        <v>66.14</v>
      </c>
      <c r="I54" s="37">
        <v>1.2351000000000001</v>
      </c>
      <c r="J54" s="16">
        <f t="shared" si="8"/>
        <v>81.69</v>
      </c>
      <c r="K54" s="83">
        <f t="shared" si="9"/>
        <v>2450.6999999999998</v>
      </c>
    </row>
    <row r="55" spans="1:1003" x14ac:dyDescent="0.25">
      <c r="A55" s="39"/>
      <c r="B55" s="81" t="s">
        <v>152</v>
      </c>
      <c r="C55" s="72" t="s">
        <v>102</v>
      </c>
      <c r="D55" s="21">
        <v>21</v>
      </c>
      <c r="E55" s="26" t="s">
        <v>68</v>
      </c>
      <c r="F55" s="17" t="s">
        <v>18</v>
      </c>
      <c r="G55" s="8">
        <v>1256.1949999999999</v>
      </c>
      <c r="H55" s="43">
        <v>45</v>
      </c>
      <c r="I55" s="37">
        <v>1.2351000000000001</v>
      </c>
      <c r="J55" s="16">
        <f t="shared" si="8"/>
        <v>55.58</v>
      </c>
      <c r="K55" s="83">
        <f t="shared" si="9"/>
        <v>69819.318099999989</v>
      </c>
    </row>
    <row r="56" spans="1:1003" ht="30" x14ac:dyDescent="0.25">
      <c r="A56" s="39"/>
      <c r="B56" s="81" t="s">
        <v>153</v>
      </c>
      <c r="C56" s="13" t="s">
        <v>101</v>
      </c>
      <c r="D56" s="21">
        <v>97914</v>
      </c>
      <c r="E56" s="23" t="s">
        <v>55</v>
      </c>
      <c r="F56" s="17" t="s">
        <v>20</v>
      </c>
      <c r="G56" s="8">
        <v>12561.95</v>
      </c>
      <c r="H56" s="43">
        <v>2.81</v>
      </c>
      <c r="I56" s="37">
        <v>1.2351000000000001</v>
      </c>
      <c r="J56" s="16">
        <f t="shared" si="8"/>
        <v>3.47</v>
      </c>
      <c r="K56" s="83">
        <f t="shared" si="9"/>
        <v>43589.966500000002</v>
      </c>
    </row>
    <row r="57" spans="1:1003" ht="45" x14ac:dyDescent="0.25">
      <c r="A57" s="39"/>
      <c r="B57" s="81" t="s">
        <v>154</v>
      </c>
      <c r="C57" s="13" t="s">
        <v>102</v>
      </c>
      <c r="D57" s="21">
        <v>9</v>
      </c>
      <c r="E57" s="25" t="s">
        <v>69</v>
      </c>
      <c r="F57" s="13" t="s">
        <v>41</v>
      </c>
      <c r="G57" s="8">
        <v>13</v>
      </c>
      <c r="H57" s="43">
        <v>4500.33</v>
      </c>
      <c r="I57" s="37">
        <v>1.2351000000000001</v>
      </c>
      <c r="J57" s="16">
        <f t="shared" si="8"/>
        <v>5558.36</v>
      </c>
      <c r="K57" s="83">
        <f t="shared" si="9"/>
        <v>72258.679999999993</v>
      </c>
    </row>
    <row r="58" spans="1:1003" ht="30" x14ac:dyDescent="0.25">
      <c r="A58" s="39"/>
      <c r="B58" s="81" t="s">
        <v>155</v>
      </c>
      <c r="C58" s="13" t="s">
        <v>101</v>
      </c>
      <c r="D58" s="21">
        <v>97949</v>
      </c>
      <c r="E58" s="25" t="s">
        <v>70</v>
      </c>
      <c r="F58" s="13" t="s">
        <v>41</v>
      </c>
      <c r="G58" s="8">
        <v>13</v>
      </c>
      <c r="H58" s="15">
        <v>1721.17</v>
      </c>
      <c r="I58" s="37">
        <v>1.2351000000000001</v>
      </c>
      <c r="J58" s="16">
        <f t="shared" si="8"/>
        <v>2125.8200000000002</v>
      </c>
      <c r="K58" s="83">
        <f t="shared" si="9"/>
        <v>27635.660000000003</v>
      </c>
    </row>
    <row r="59" spans="1:1003" s="56" customFormat="1" x14ac:dyDescent="0.25">
      <c r="A59" s="39"/>
      <c r="B59" s="86"/>
      <c r="C59" s="58"/>
      <c r="D59" s="65"/>
      <c r="E59" s="48" t="s">
        <v>161</v>
      </c>
      <c r="F59" s="49"/>
      <c r="G59" s="50"/>
      <c r="H59" s="51"/>
      <c r="I59" s="51"/>
      <c r="J59" s="52"/>
      <c r="K59" s="79">
        <f>SUM(K37:K58)</f>
        <v>650782.61300000001</v>
      </c>
      <c r="L59" s="94"/>
      <c r="M59" s="94"/>
      <c r="N59" s="94"/>
      <c r="O59" s="94"/>
      <c r="P59" s="94"/>
      <c r="Q59" s="9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/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  <c r="BM59" s="54"/>
      <c r="BN59" s="54"/>
      <c r="BO59" s="54"/>
      <c r="BP59" s="54"/>
      <c r="BQ59" s="54"/>
      <c r="BR59" s="54"/>
      <c r="BS59" s="54"/>
      <c r="BT59" s="54"/>
      <c r="BU59" s="54"/>
      <c r="BV59" s="54"/>
      <c r="BW59" s="54"/>
      <c r="BX59" s="54"/>
      <c r="BY59" s="54"/>
      <c r="BZ59" s="54"/>
      <c r="CA59" s="54"/>
      <c r="CB59" s="54"/>
      <c r="CC59" s="54"/>
      <c r="CD59" s="54"/>
      <c r="CE59" s="54"/>
      <c r="CF59" s="54"/>
      <c r="CG59" s="54"/>
      <c r="CH59" s="54"/>
      <c r="CI59" s="54"/>
      <c r="CJ59" s="54"/>
      <c r="CK59" s="54"/>
      <c r="CL59" s="54"/>
      <c r="CM59" s="54"/>
      <c r="CN59" s="54"/>
      <c r="CO59" s="54"/>
      <c r="CP59" s="54"/>
      <c r="CQ59" s="54"/>
      <c r="CR59" s="54"/>
      <c r="CS59" s="54"/>
      <c r="CT59" s="54"/>
      <c r="CU59" s="54"/>
      <c r="CV59" s="54"/>
      <c r="CW59" s="54"/>
      <c r="CX59" s="54"/>
      <c r="CY59" s="54"/>
      <c r="CZ59" s="54"/>
      <c r="DA59" s="54"/>
      <c r="DB59" s="54"/>
      <c r="DC59" s="54"/>
      <c r="DD59" s="54"/>
      <c r="DE59" s="54"/>
      <c r="DF59" s="54"/>
      <c r="DG59" s="54"/>
      <c r="DH59" s="54"/>
      <c r="DI59" s="54"/>
      <c r="DJ59" s="54"/>
      <c r="DK59" s="54"/>
      <c r="DL59" s="54"/>
      <c r="DM59" s="54"/>
      <c r="DN59" s="54"/>
      <c r="DO59" s="54"/>
      <c r="DP59" s="54"/>
      <c r="DQ59" s="54"/>
      <c r="DR59" s="54"/>
      <c r="DS59" s="54"/>
      <c r="DT59" s="54"/>
      <c r="DU59" s="54"/>
      <c r="DV59" s="54"/>
      <c r="DW59" s="54"/>
      <c r="DX59" s="54"/>
      <c r="DY59" s="54"/>
      <c r="DZ59" s="54"/>
      <c r="EA59" s="54"/>
      <c r="EB59" s="54"/>
      <c r="EC59" s="54"/>
      <c r="ED59" s="54"/>
      <c r="EE59" s="54"/>
      <c r="EF59" s="54"/>
      <c r="EG59" s="54"/>
      <c r="EH59" s="54"/>
      <c r="EI59" s="54"/>
      <c r="EJ59" s="54"/>
      <c r="EK59" s="54"/>
      <c r="EL59" s="54"/>
      <c r="EM59" s="54"/>
      <c r="EN59" s="54"/>
      <c r="EO59" s="54"/>
      <c r="EP59" s="54"/>
      <c r="EQ59" s="54"/>
      <c r="ER59" s="54"/>
      <c r="ES59" s="54"/>
      <c r="ET59" s="54"/>
      <c r="EU59" s="54"/>
      <c r="EV59" s="54"/>
      <c r="EW59" s="54"/>
      <c r="EX59" s="54"/>
      <c r="EY59" s="54"/>
      <c r="EZ59" s="54"/>
      <c r="FA59" s="54"/>
      <c r="FB59" s="54"/>
      <c r="FC59" s="54"/>
      <c r="FD59" s="54"/>
      <c r="FE59" s="54"/>
      <c r="FF59" s="54"/>
      <c r="FG59" s="54"/>
      <c r="FH59" s="54"/>
      <c r="FI59" s="54"/>
      <c r="FJ59" s="54"/>
      <c r="FK59" s="54"/>
      <c r="FL59" s="54"/>
      <c r="FM59" s="54"/>
      <c r="FN59" s="54"/>
      <c r="FO59" s="54"/>
      <c r="FP59" s="54"/>
      <c r="FQ59" s="54"/>
      <c r="FR59" s="54"/>
      <c r="FS59" s="54"/>
      <c r="FT59" s="54"/>
      <c r="FU59" s="54"/>
      <c r="FV59" s="54"/>
      <c r="FW59" s="54"/>
      <c r="FX59" s="54"/>
      <c r="FY59" s="54"/>
      <c r="FZ59" s="54"/>
      <c r="GA59" s="54"/>
      <c r="GB59" s="54"/>
      <c r="GC59" s="54"/>
      <c r="GD59" s="54"/>
      <c r="GE59" s="54"/>
      <c r="GF59" s="54"/>
      <c r="GG59" s="54"/>
      <c r="GH59" s="54"/>
      <c r="GI59" s="54"/>
      <c r="GJ59" s="54"/>
      <c r="GK59" s="54"/>
      <c r="GL59" s="54"/>
      <c r="GM59" s="54"/>
      <c r="GN59" s="54"/>
      <c r="GO59" s="54"/>
      <c r="GP59" s="54"/>
      <c r="GQ59" s="54"/>
      <c r="GR59" s="54"/>
      <c r="GS59" s="54"/>
      <c r="GT59" s="54"/>
      <c r="GU59" s="54"/>
      <c r="GV59" s="54"/>
      <c r="GW59" s="54"/>
      <c r="GX59" s="54"/>
      <c r="GY59" s="54"/>
      <c r="GZ59" s="54"/>
      <c r="HA59" s="54"/>
      <c r="HB59" s="54"/>
      <c r="HC59" s="54"/>
      <c r="HD59" s="54"/>
      <c r="HE59" s="54"/>
      <c r="HF59" s="54"/>
      <c r="HG59" s="54"/>
      <c r="HH59" s="54"/>
      <c r="HI59" s="54"/>
      <c r="HJ59" s="54"/>
      <c r="HK59" s="54"/>
      <c r="HL59" s="54"/>
      <c r="HM59" s="54"/>
      <c r="HN59" s="54"/>
      <c r="HO59" s="54"/>
      <c r="HP59" s="54"/>
      <c r="HQ59" s="54"/>
      <c r="HR59" s="54"/>
      <c r="HS59" s="54"/>
      <c r="HT59" s="54"/>
      <c r="HU59" s="54"/>
      <c r="HV59" s="54"/>
      <c r="HW59" s="54"/>
      <c r="HX59" s="54"/>
      <c r="HY59" s="54"/>
      <c r="HZ59" s="54"/>
      <c r="IA59" s="54"/>
      <c r="IB59" s="54"/>
      <c r="IC59" s="55"/>
      <c r="ID59" s="55"/>
      <c r="IE59" s="55"/>
      <c r="IF59" s="55"/>
      <c r="IG59" s="55"/>
      <c r="IH59" s="55"/>
      <c r="II59" s="55"/>
      <c r="IJ59" s="55"/>
      <c r="IK59" s="55"/>
      <c r="IL59" s="55"/>
      <c r="IM59" s="55"/>
      <c r="IN59" s="55"/>
      <c r="IO59" s="55"/>
      <c r="IP59" s="55"/>
      <c r="IQ59" s="55"/>
      <c r="IR59" s="55"/>
      <c r="IS59" s="55"/>
      <c r="IT59" s="55"/>
      <c r="IU59" s="55"/>
      <c r="IV59" s="55"/>
      <c r="IW59" s="55"/>
      <c r="IX59" s="55"/>
      <c r="IY59" s="55"/>
      <c r="IZ59" s="55"/>
      <c r="JA59" s="55"/>
      <c r="JB59" s="55"/>
      <c r="JC59" s="55"/>
      <c r="JD59" s="55"/>
      <c r="JE59" s="55"/>
      <c r="JF59" s="55"/>
      <c r="JG59" s="55"/>
      <c r="JH59" s="55"/>
      <c r="JI59" s="55"/>
      <c r="JJ59" s="55"/>
      <c r="JK59" s="55"/>
      <c r="JL59" s="55"/>
      <c r="JM59" s="55"/>
      <c r="JN59" s="55"/>
      <c r="JO59" s="55"/>
      <c r="JP59" s="55"/>
      <c r="JQ59" s="55"/>
      <c r="JR59" s="55"/>
      <c r="JS59" s="55"/>
      <c r="JT59" s="55"/>
      <c r="JU59" s="55"/>
      <c r="JV59" s="55"/>
      <c r="JW59" s="55"/>
      <c r="JX59" s="55"/>
      <c r="JY59" s="55"/>
      <c r="JZ59" s="55"/>
      <c r="KA59" s="55"/>
      <c r="KB59" s="55"/>
      <c r="KC59" s="55"/>
      <c r="KD59" s="55"/>
      <c r="KE59" s="55"/>
      <c r="KF59" s="55"/>
      <c r="KG59" s="55"/>
      <c r="KH59" s="55"/>
      <c r="KI59" s="55"/>
      <c r="KJ59" s="55"/>
      <c r="KK59" s="55"/>
      <c r="KL59" s="55"/>
      <c r="KM59" s="55"/>
      <c r="KN59" s="55"/>
      <c r="KO59" s="55"/>
      <c r="KP59" s="55"/>
      <c r="KQ59" s="55"/>
      <c r="KR59" s="55"/>
      <c r="KS59" s="55"/>
      <c r="KT59" s="55"/>
      <c r="KU59" s="55"/>
      <c r="KV59" s="55"/>
      <c r="KW59" s="55"/>
      <c r="KX59" s="55"/>
      <c r="KY59" s="55"/>
      <c r="KZ59" s="55"/>
      <c r="LA59" s="55"/>
      <c r="LB59" s="55"/>
      <c r="LC59" s="55"/>
      <c r="LD59" s="55"/>
      <c r="LE59" s="55"/>
      <c r="LF59" s="55"/>
      <c r="LG59" s="55"/>
      <c r="LH59" s="55"/>
      <c r="LI59" s="55"/>
      <c r="LJ59" s="55"/>
      <c r="LK59" s="55"/>
      <c r="LL59" s="55"/>
      <c r="LM59" s="55"/>
      <c r="LN59" s="55"/>
      <c r="LO59" s="55"/>
      <c r="LP59" s="55"/>
      <c r="LQ59" s="55"/>
      <c r="LR59" s="55"/>
      <c r="LS59" s="55"/>
      <c r="LT59" s="55"/>
      <c r="LU59" s="55"/>
      <c r="LV59" s="55"/>
      <c r="LW59" s="55"/>
      <c r="LX59" s="55"/>
      <c r="LY59" s="55"/>
      <c r="LZ59" s="55"/>
      <c r="MA59" s="55"/>
      <c r="MB59" s="55"/>
      <c r="MC59" s="55"/>
      <c r="MD59" s="55"/>
      <c r="ME59" s="55"/>
      <c r="MF59" s="55"/>
      <c r="MG59" s="55"/>
      <c r="MH59" s="55"/>
      <c r="MI59" s="55"/>
      <c r="MJ59" s="55"/>
      <c r="MK59" s="55"/>
      <c r="ML59" s="55"/>
      <c r="MM59" s="55"/>
      <c r="MN59" s="55"/>
      <c r="MO59" s="55"/>
      <c r="MP59" s="55"/>
      <c r="MQ59" s="55"/>
      <c r="MR59" s="55"/>
      <c r="MS59" s="55"/>
      <c r="MT59" s="55"/>
      <c r="MU59" s="55"/>
      <c r="MV59" s="55"/>
      <c r="MW59" s="55"/>
      <c r="MX59" s="55"/>
      <c r="MY59" s="55"/>
      <c r="MZ59" s="55"/>
      <c r="NA59" s="55"/>
      <c r="NB59" s="55"/>
      <c r="NC59" s="55"/>
      <c r="ND59" s="55"/>
      <c r="NE59" s="55"/>
      <c r="NF59" s="55"/>
      <c r="NG59" s="55"/>
      <c r="NH59" s="55"/>
      <c r="NI59" s="55"/>
      <c r="NJ59" s="55"/>
      <c r="NK59" s="55"/>
      <c r="NL59" s="55"/>
      <c r="NM59" s="55"/>
      <c r="NN59" s="55"/>
      <c r="NO59" s="55"/>
      <c r="NP59" s="55"/>
      <c r="NQ59" s="55"/>
      <c r="NR59" s="55"/>
      <c r="NS59" s="55"/>
      <c r="NT59" s="55"/>
      <c r="NU59" s="55"/>
      <c r="NV59" s="55"/>
      <c r="NW59" s="55"/>
      <c r="NX59" s="55"/>
      <c r="NY59" s="55"/>
      <c r="NZ59" s="55"/>
      <c r="OA59" s="55"/>
      <c r="OB59" s="55"/>
      <c r="OC59" s="55"/>
      <c r="OD59" s="55"/>
      <c r="OE59" s="55"/>
      <c r="OF59" s="55"/>
      <c r="OG59" s="55"/>
      <c r="OH59" s="55"/>
      <c r="OI59" s="55"/>
      <c r="OJ59" s="55"/>
      <c r="OK59" s="55"/>
      <c r="OL59" s="55"/>
      <c r="OM59" s="55"/>
      <c r="ON59" s="55"/>
      <c r="OO59" s="55"/>
      <c r="OP59" s="55"/>
      <c r="OQ59" s="55"/>
      <c r="OR59" s="55"/>
      <c r="OS59" s="55"/>
      <c r="OT59" s="55"/>
      <c r="OU59" s="55"/>
      <c r="OV59" s="55"/>
      <c r="OW59" s="55"/>
      <c r="OX59" s="55"/>
      <c r="OY59" s="55"/>
      <c r="OZ59" s="55"/>
      <c r="PA59" s="55"/>
      <c r="PB59" s="55"/>
      <c r="PC59" s="55"/>
      <c r="PD59" s="55"/>
      <c r="PE59" s="55"/>
      <c r="PF59" s="55"/>
      <c r="PG59" s="55"/>
      <c r="PH59" s="55"/>
      <c r="PI59" s="55"/>
      <c r="PJ59" s="55"/>
      <c r="PK59" s="55"/>
      <c r="PL59" s="55"/>
      <c r="PM59" s="55"/>
      <c r="PN59" s="55"/>
      <c r="PO59" s="55"/>
      <c r="PP59" s="55"/>
      <c r="PQ59" s="55"/>
      <c r="PR59" s="55"/>
      <c r="PS59" s="55"/>
      <c r="PT59" s="55"/>
      <c r="PU59" s="55"/>
      <c r="PV59" s="55"/>
      <c r="PW59" s="55"/>
      <c r="PX59" s="55"/>
      <c r="PY59" s="55"/>
      <c r="PZ59" s="55"/>
      <c r="QA59" s="55"/>
      <c r="QB59" s="55"/>
      <c r="QC59" s="55"/>
      <c r="QD59" s="55"/>
      <c r="QE59" s="55"/>
      <c r="QF59" s="55"/>
      <c r="QG59" s="55"/>
      <c r="QH59" s="55"/>
      <c r="QI59" s="55"/>
      <c r="QJ59" s="55"/>
      <c r="QK59" s="55"/>
      <c r="QL59" s="55"/>
      <c r="QM59" s="55"/>
      <c r="QN59" s="55"/>
      <c r="QO59" s="55"/>
      <c r="QP59" s="55"/>
      <c r="QQ59" s="55"/>
      <c r="QR59" s="55"/>
      <c r="QS59" s="55"/>
      <c r="QT59" s="55"/>
      <c r="QU59" s="55"/>
      <c r="QV59" s="55"/>
      <c r="QW59" s="55"/>
      <c r="QX59" s="55"/>
      <c r="QY59" s="55"/>
      <c r="QZ59" s="55"/>
      <c r="RA59" s="55"/>
      <c r="RB59" s="55"/>
      <c r="RC59" s="55"/>
      <c r="RD59" s="55"/>
      <c r="RE59" s="55"/>
      <c r="RF59" s="55"/>
      <c r="RG59" s="55"/>
      <c r="RH59" s="55"/>
      <c r="RI59" s="55"/>
      <c r="RJ59" s="55"/>
      <c r="RK59" s="55"/>
      <c r="RL59" s="55"/>
      <c r="RM59" s="55"/>
      <c r="RN59" s="55"/>
      <c r="RO59" s="55"/>
      <c r="RP59" s="55"/>
      <c r="RQ59" s="55"/>
      <c r="RR59" s="55"/>
      <c r="RS59" s="55"/>
      <c r="RT59" s="55"/>
      <c r="RU59" s="55"/>
      <c r="RV59" s="55"/>
      <c r="RW59" s="55"/>
      <c r="RX59" s="55"/>
      <c r="RY59" s="55"/>
      <c r="RZ59" s="55"/>
      <c r="SA59" s="55"/>
      <c r="SB59" s="55"/>
      <c r="SC59" s="55"/>
      <c r="SD59" s="55"/>
      <c r="SE59" s="55"/>
      <c r="SF59" s="55"/>
      <c r="SG59" s="55"/>
      <c r="SH59" s="55"/>
      <c r="SI59" s="55"/>
      <c r="SJ59" s="55"/>
      <c r="SK59" s="55"/>
      <c r="SL59" s="55"/>
      <c r="SM59" s="55"/>
      <c r="SN59" s="55"/>
      <c r="SO59" s="55"/>
      <c r="SP59" s="55"/>
      <c r="SQ59" s="55"/>
      <c r="SR59" s="55"/>
      <c r="SS59" s="55"/>
      <c r="ST59" s="55"/>
      <c r="SU59" s="55"/>
      <c r="SV59" s="55"/>
      <c r="SW59" s="55"/>
      <c r="SX59" s="55"/>
      <c r="SY59" s="55"/>
      <c r="SZ59" s="55"/>
      <c r="TA59" s="55"/>
      <c r="TB59" s="55"/>
      <c r="TC59" s="55"/>
      <c r="TD59" s="55"/>
      <c r="TE59" s="55"/>
      <c r="TF59" s="55"/>
      <c r="TG59" s="55"/>
      <c r="TH59" s="55"/>
      <c r="TI59" s="55"/>
      <c r="TJ59" s="55"/>
      <c r="TK59" s="55"/>
      <c r="TL59" s="55"/>
      <c r="TM59" s="55"/>
      <c r="TN59" s="55"/>
      <c r="TO59" s="55"/>
      <c r="TP59" s="55"/>
      <c r="TQ59" s="55"/>
      <c r="TR59" s="55"/>
      <c r="TS59" s="55"/>
      <c r="TT59" s="55"/>
      <c r="TU59" s="55"/>
      <c r="TV59" s="55"/>
      <c r="TW59" s="55"/>
      <c r="TX59" s="55"/>
      <c r="TY59" s="55"/>
      <c r="TZ59" s="55"/>
      <c r="UA59" s="55"/>
      <c r="UB59" s="55"/>
      <c r="UC59" s="55"/>
      <c r="UD59" s="55"/>
      <c r="UE59" s="55"/>
      <c r="UF59" s="55"/>
      <c r="UG59" s="55"/>
      <c r="UH59" s="55"/>
      <c r="UI59" s="55"/>
      <c r="UJ59" s="55"/>
      <c r="UK59" s="55"/>
      <c r="UL59" s="55"/>
      <c r="UM59" s="55"/>
      <c r="UN59" s="55"/>
      <c r="UO59" s="55"/>
      <c r="UP59" s="55"/>
      <c r="UQ59" s="55"/>
      <c r="UR59" s="55"/>
      <c r="US59" s="55"/>
      <c r="UT59" s="55"/>
      <c r="UU59" s="55"/>
      <c r="UV59" s="55"/>
      <c r="UW59" s="55"/>
      <c r="UX59" s="55"/>
      <c r="UY59" s="55"/>
      <c r="UZ59" s="55"/>
      <c r="VA59" s="55"/>
      <c r="VB59" s="55"/>
      <c r="VC59" s="55"/>
      <c r="VD59" s="55"/>
      <c r="VE59" s="55"/>
      <c r="VF59" s="55"/>
      <c r="VG59" s="55"/>
      <c r="VH59" s="55"/>
      <c r="VI59" s="55"/>
      <c r="VJ59" s="55"/>
      <c r="VK59" s="55"/>
      <c r="VL59" s="55"/>
      <c r="VM59" s="55"/>
      <c r="VN59" s="55"/>
      <c r="VO59" s="55"/>
      <c r="VP59" s="55"/>
      <c r="VQ59" s="55"/>
      <c r="VR59" s="55"/>
      <c r="VS59" s="55"/>
      <c r="VT59" s="55"/>
      <c r="VU59" s="55"/>
      <c r="VV59" s="55"/>
      <c r="VW59" s="55"/>
      <c r="VX59" s="55"/>
      <c r="VY59" s="55"/>
      <c r="VZ59" s="55"/>
      <c r="WA59" s="55"/>
      <c r="WB59" s="55"/>
      <c r="WC59" s="55"/>
      <c r="WD59" s="55"/>
      <c r="WE59" s="55"/>
      <c r="WF59" s="55"/>
      <c r="WG59" s="55"/>
      <c r="WH59" s="55"/>
      <c r="WI59" s="55"/>
      <c r="WJ59" s="55"/>
      <c r="WK59" s="55"/>
      <c r="WL59" s="55"/>
      <c r="WM59" s="55"/>
      <c r="WN59" s="55"/>
      <c r="WO59" s="55"/>
      <c r="WP59" s="55"/>
      <c r="WQ59" s="55"/>
      <c r="WR59" s="55"/>
      <c r="WS59" s="55"/>
      <c r="WT59" s="55"/>
      <c r="WU59" s="55"/>
      <c r="WV59" s="55"/>
      <c r="WW59" s="55"/>
      <c r="WX59" s="55"/>
      <c r="WY59" s="55"/>
      <c r="WZ59" s="55"/>
      <c r="XA59" s="55"/>
      <c r="XB59" s="55"/>
      <c r="XC59" s="55"/>
      <c r="XD59" s="55"/>
      <c r="XE59" s="55"/>
      <c r="XF59" s="55"/>
      <c r="XG59" s="55"/>
      <c r="XH59" s="55"/>
      <c r="XI59" s="55"/>
      <c r="XJ59" s="55"/>
      <c r="XK59" s="55"/>
      <c r="XL59" s="55"/>
      <c r="XM59" s="55"/>
      <c r="XN59" s="55"/>
      <c r="XO59" s="55"/>
      <c r="XP59" s="55"/>
      <c r="XQ59" s="55"/>
      <c r="XR59" s="55"/>
      <c r="XS59" s="55"/>
      <c r="XT59" s="55"/>
      <c r="XU59" s="55"/>
      <c r="XV59" s="55"/>
      <c r="XW59" s="55"/>
      <c r="XX59" s="55"/>
      <c r="XY59" s="55"/>
      <c r="XZ59" s="55"/>
      <c r="YA59" s="55"/>
      <c r="YB59" s="55"/>
      <c r="YC59" s="55"/>
      <c r="YD59" s="55"/>
      <c r="YE59" s="55"/>
      <c r="YF59" s="55"/>
      <c r="YG59" s="55"/>
      <c r="YH59" s="55"/>
      <c r="YI59" s="55"/>
      <c r="YJ59" s="55"/>
      <c r="YK59" s="55"/>
      <c r="YL59" s="55"/>
      <c r="YM59" s="55"/>
      <c r="YN59" s="55"/>
      <c r="YO59" s="55"/>
      <c r="YP59" s="55"/>
      <c r="YQ59" s="55"/>
      <c r="YR59" s="55"/>
      <c r="YS59" s="55"/>
      <c r="YT59" s="55"/>
      <c r="YU59" s="55"/>
      <c r="YV59" s="55"/>
      <c r="YW59" s="55"/>
      <c r="YX59" s="55"/>
      <c r="YY59" s="55"/>
      <c r="YZ59" s="55"/>
      <c r="ZA59" s="55"/>
      <c r="ZB59" s="55"/>
      <c r="ZC59" s="55"/>
      <c r="ZD59" s="55"/>
      <c r="ZE59" s="55"/>
      <c r="ZF59" s="55"/>
      <c r="ZG59" s="55"/>
      <c r="ZH59" s="55"/>
      <c r="ZI59" s="55"/>
      <c r="ZJ59" s="55"/>
      <c r="ZK59" s="55"/>
      <c r="ZL59" s="55"/>
      <c r="ZM59" s="55"/>
      <c r="ZN59" s="55"/>
      <c r="ZO59" s="55"/>
      <c r="ZP59" s="55"/>
      <c r="ZQ59" s="55"/>
      <c r="ZR59" s="55"/>
      <c r="ZS59" s="55"/>
      <c r="ZT59" s="55"/>
      <c r="ZU59" s="55"/>
      <c r="ZV59" s="55"/>
      <c r="ZW59" s="55"/>
      <c r="ZX59" s="55"/>
      <c r="ZY59" s="55"/>
      <c r="ZZ59" s="55"/>
      <c r="AAA59" s="55"/>
      <c r="AAB59" s="55"/>
      <c r="AAC59" s="55"/>
      <c r="AAD59" s="55"/>
      <c r="AAE59" s="55"/>
      <c r="AAF59" s="55"/>
      <c r="AAG59" s="55"/>
      <c r="AAH59" s="55"/>
      <c r="AAI59" s="55"/>
      <c r="AAJ59" s="55"/>
      <c r="AAK59" s="55"/>
      <c r="AAL59" s="55"/>
      <c r="AAM59" s="55"/>
      <c r="AAN59" s="55"/>
      <c r="AAO59" s="55"/>
      <c r="AAP59" s="55"/>
      <c r="AAQ59" s="55"/>
      <c r="AAR59" s="55"/>
      <c r="AAS59" s="55"/>
      <c r="AAT59" s="55"/>
      <c r="AAU59" s="55"/>
      <c r="AAV59" s="55"/>
      <c r="AAW59" s="55"/>
      <c r="AAX59" s="55"/>
      <c r="AAY59" s="55"/>
      <c r="AAZ59" s="55"/>
      <c r="ABA59" s="55"/>
      <c r="ABB59" s="55"/>
      <c r="ABC59" s="55"/>
      <c r="ABD59" s="55"/>
      <c r="ABE59" s="55"/>
      <c r="ABF59" s="55"/>
      <c r="ABG59" s="55"/>
      <c r="ABH59" s="55"/>
      <c r="ABI59" s="55"/>
      <c r="ABJ59" s="55"/>
      <c r="ABK59" s="55"/>
      <c r="ABL59" s="55"/>
      <c r="ABM59" s="55"/>
      <c r="ABN59" s="55"/>
      <c r="ABO59" s="55"/>
      <c r="ABP59" s="55"/>
      <c r="ABQ59" s="55"/>
      <c r="ABR59" s="55"/>
      <c r="ABS59" s="55"/>
      <c r="ABT59" s="55"/>
      <c r="ABU59" s="55"/>
      <c r="ABV59" s="55"/>
      <c r="ABW59" s="55"/>
      <c r="ABX59" s="55"/>
      <c r="ABY59" s="55"/>
      <c r="ABZ59" s="55"/>
      <c r="ACA59" s="55"/>
      <c r="ACB59" s="55"/>
      <c r="ACC59" s="55"/>
      <c r="ACD59" s="55"/>
      <c r="ACE59" s="55"/>
      <c r="ACF59" s="55"/>
      <c r="ACG59" s="55"/>
      <c r="ACH59" s="55"/>
      <c r="ACI59" s="55"/>
      <c r="ACJ59" s="55"/>
      <c r="ACK59" s="55"/>
      <c r="ACL59" s="55"/>
      <c r="ACM59" s="55"/>
      <c r="ACN59" s="55"/>
      <c r="ACO59" s="55"/>
      <c r="ACP59" s="55"/>
      <c r="ACQ59" s="55"/>
      <c r="ACR59" s="55"/>
      <c r="ACS59" s="55"/>
      <c r="ACT59" s="55"/>
      <c r="ACU59" s="55"/>
      <c r="ACV59" s="55"/>
      <c r="ACW59" s="55"/>
      <c r="ACX59" s="55"/>
      <c r="ACY59" s="55"/>
      <c r="ACZ59" s="55"/>
      <c r="ADA59" s="55"/>
      <c r="ADB59" s="55"/>
      <c r="ADC59" s="55"/>
      <c r="ADD59" s="55"/>
      <c r="ADE59" s="55"/>
      <c r="ADF59" s="55"/>
      <c r="ADG59" s="55"/>
      <c r="ADH59" s="55"/>
      <c r="ADI59" s="55"/>
      <c r="ADJ59" s="55"/>
      <c r="ADK59" s="55"/>
      <c r="ADL59" s="55"/>
      <c r="ADM59" s="55"/>
      <c r="ADN59" s="55"/>
      <c r="ADO59" s="55"/>
      <c r="ADP59" s="55"/>
      <c r="ADQ59" s="55"/>
      <c r="ADR59" s="55"/>
      <c r="ADS59" s="55"/>
      <c r="ADT59" s="55"/>
      <c r="ADU59" s="55"/>
      <c r="ADV59" s="55"/>
      <c r="ADW59" s="55"/>
      <c r="ADX59" s="55"/>
      <c r="ADY59" s="55"/>
      <c r="ADZ59" s="55"/>
      <c r="AEA59" s="55"/>
      <c r="AEB59" s="55"/>
      <c r="AEC59" s="55"/>
      <c r="AED59" s="55"/>
      <c r="AEE59" s="55"/>
      <c r="AEF59" s="55"/>
      <c r="AEG59" s="55"/>
      <c r="AEH59" s="55"/>
      <c r="AEI59" s="55"/>
      <c r="AEJ59" s="55"/>
      <c r="AEK59" s="55"/>
      <c r="AEL59" s="55"/>
      <c r="AEM59" s="55"/>
      <c r="AEN59" s="55"/>
      <c r="AEO59" s="55"/>
      <c r="AEP59" s="55"/>
      <c r="AEQ59" s="55"/>
      <c r="AER59" s="55"/>
      <c r="AES59" s="55"/>
      <c r="AET59" s="55"/>
      <c r="AEU59" s="55"/>
      <c r="AEV59" s="55"/>
      <c r="AEW59" s="55"/>
      <c r="AEX59" s="55"/>
      <c r="AEY59" s="55"/>
      <c r="AEZ59" s="55"/>
      <c r="AFA59" s="55"/>
      <c r="AFB59" s="55"/>
      <c r="AFC59" s="55"/>
      <c r="AFD59" s="55"/>
      <c r="AFE59" s="55"/>
      <c r="AFF59" s="55"/>
      <c r="AFG59" s="55"/>
      <c r="AFH59" s="55"/>
      <c r="AFI59" s="55"/>
      <c r="AFJ59" s="55"/>
      <c r="AFK59" s="55"/>
      <c r="AFL59" s="55"/>
      <c r="AFM59" s="55"/>
      <c r="AFN59" s="55"/>
      <c r="AFO59" s="55"/>
      <c r="AFP59" s="55"/>
      <c r="AFQ59" s="55"/>
      <c r="AFR59" s="55"/>
      <c r="AFS59" s="55"/>
      <c r="AFT59" s="55"/>
      <c r="AFU59" s="55"/>
      <c r="AFV59" s="55"/>
      <c r="AFW59" s="55"/>
      <c r="AFX59" s="55"/>
      <c r="AFY59" s="55"/>
      <c r="AFZ59" s="55"/>
      <c r="AGA59" s="55"/>
      <c r="AGB59" s="55"/>
      <c r="AGC59" s="55"/>
      <c r="AGD59" s="55"/>
      <c r="AGE59" s="55"/>
      <c r="AGF59" s="55"/>
      <c r="AGG59" s="55"/>
      <c r="AGH59" s="55"/>
      <c r="AGI59" s="55"/>
      <c r="AGJ59" s="55"/>
      <c r="AGK59" s="55"/>
      <c r="AGL59" s="55"/>
      <c r="AGM59" s="55"/>
      <c r="AGN59" s="55"/>
      <c r="AGO59" s="55"/>
      <c r="AGP59" s="55"/>
      <c r="AGQ59" s="55"/>
      <c r="AGR59" s="55"/>
      <c r="AGS59" s="55"/>
      <c r="AGT59" s="55"/>
      <c r="AGU59" s="55"/>
      <c r="AGV59" s="55"/>
      <c r="AGW59" s="55"/>
      <c r="AGX59" s="55"/>
      <c r="AGY59" s="55"/>
      <c r="AGZ59" s="55"/>
      <c r="AHA59" s="55"/>
      <c r="AHB59" s="55"/>
      <c r="AHC59" s="55"/>
      <c r="AHD59" s="55"/>
      <c r="AHE59" s="55"/>
      <c r="AHF59" s="55"/>
      <c r="AHG59" s="55"/>
      <c r="AHH59" s="55"/>
      <c r="AHI59" s="55"/>
      <c r="AHJ59" s="55"/>
      <c r="AHK59" s="55"/>
      <c r="AHL59" s="55"/>
      <c r="AHM59" s="55"/>
      <c r="AHN59" s="55"/>
      <c r="AHO59" s="55"/>
      <c r="AHP59" s="55"/>
      <c r="AHQ59" s="55"/>
      <c r="AHR59" s="55"/>
      <c r="AHS59" s="55"/>
      <c r="AHT59" s="55"/>
      <c r="AHU59" s="55"/>
      <c r="AHV59" s="55"/>
      <c r="AHW59" s="55"/>
      <c r="AHX59" s="55"/>
      <c r="AHY59" s="55"/>
      <c r="AHZ59" s="55"/>
      <c r="AIA59" s="55"/>
      <c r="AIB59" s="55"/>
      <c r="AIC59" s="55"/>
      <c r="AID59" s="55"/>
      <c r="AIE59" s="55"/>
      <c r="AIF59" s="55"/>
      <c r="AIG59" s="55"/>
      <c r="AIH59" s="55"/>
      <c r="AII59" s="55"/>
      <c r="AIJ59" s="55"/>
      <c r="AIK59" s="55"/>
      <c r="AIL59" s="55"/>
      <c r="AIM59" s="55"/>
      <c r="AIN59" s="55"/>
      <c r="AIO59" s="55"/>
      <c r="AIP59" s="55"/>
      <c r="AIQ59" s="55"/>
      <c r="AIR59" s="55"/>
      <c r="AIS59" s="55"/>
      <c r="AIT59" s="55"/>
      <c r="AIU59" s="55"/>
      <c r="AIV59" s="55"/>
      <c r="AIW59" s="55"/>
      <c r="AIX59" s="55"/>
      <c r="AIY59" s="55"/>
      <c r="AIZ59" s="55"/>
      <c r="AJA59" s="55"/>
      <c r="AJB59" s="55"/>
      <c r="AJC59" s="55"/>
      <c r="AJD59" s="55"/>
      <c r="AJE59" s="55"/>
      <c r="AJF59" s="55"/>
      <c r="AJG59" s="55"/>
      <c r="AJH59" s="55"/>
      <c r="AJI59" s="55"/>
      <c r="AJJ59" s="55"/>
      <c r="AJK59" s="55"/>
      <c r="AJL59" s="55"/>
      <c r="AJM59" s="55"/>
      <c r="AJN59" s="55"/>
      <c r="AJO59" s="55"/>
      <c r="AJP59" s="55"/>
      <c r="AJQ59" s="55"/>
      <c r="AJR59" s="55"/>
      <c r="AJS59" s="55"/>
      <c r="AJT59" s="55"/>
      <c r="AJU59" s="55"/>
      <c r="AJV59" s="55"/>
      <c r="AJW59" s="55"/>
      <c r="AJX59" s="55"/>
      <c r="AJY59" s="55"/>
      <c r="AJZ59" s="55"/>
      <c r="AKA59" s="55"/>
      <c r="AKB59" s="55"/>
      <c r="AKC59" s="55"/>
      <c r="AKD59" s="55"/>
      <c r="AKE59" s="55"/>
      <c r="AKF59" s="55"/>
      <c r="AKG59" s="55"/>
      <c r="AKH59" s="55"/>
      <c r="AKI59" s="55"/>
      <c r="AKJ59" s="55"/>
      <c r="AKK59" s="55"/>
      <c r="AKL59" s="55"/>
      <c r="AKM59" s="55"/>
      <c r="AKN59" s="55"/>
      <c r="AKO59" s="55"/>
      <c r="AKP59" s="55"/>
      <c r="AKQ59" s="55"/>
      <c r="AKR59" s="55"/>
      <c r="AKS59" s="55"/>
      <c r="AKT59" s="55"/>
      <c r="AKU59" s="55"/>
      <c r="AKV59" s="55"/>
      <c r="AKW59" s="55"/>
      <c r="AKX59" s="55"/>
      <c r="AKY59" s="55"/>
      <c r="AKZ59" s="55"/>
      <c r="ALA59" s="55"/>
      <c r="ALB59" s="55"/>
      <c r="ALC59" s="55"/>
      <c r="ALD59" s="55"/>
      <c r="ALE59" s="55"/>
      <c r="ALF59" s="55"/>
      <c r="ALG59" s="55"/>
      <c r="ALH59" s="55"/>
      <c r="ALI59" s="55"/>
      <c r="ALJ59" s="55"/>
      <c r="ALK59" s="55"/>
      <c r="ALL59" s="55"/>
      <c r="ALM59" s="55"/>
      <c r="ALN59" s="55"/>
      <c r="ALO59" s="55"/>
    </row>
    <row r="60" spans="1:1003" x14ac:dyDescent="0.25">
      <c r="A60" s="39"/>
      <c r="B60" s="75">
        <v>5</v>
      </c>
      <c r="C60" s="11"/>
      <c r="D60" s="12">
        <v>5</v>
      </c>
      <c r="E60" s="103" t="s">
        <v>160</v>
      </c>
      <c r="F60" s="103"/>
      <c r="G60" s="103"/>
      <c r="H60" s="103"/>
      <c r="I60" s="103"/>
      <c r="J60" s="103"/>
      <c r="K60" s="104"/>
    </row>
    <row r="61" spans="1:1003" ht="60" x14ac:dyDescent="0.25">
      <c r="A61" s="39"/>
      <c r="B61" s="87" t="s">
        <v>34</v>
      </c>
      <c r="C61" s="72" t="s">
        <v>101</v>
      </c>
      <c r="D61" s="72">
        <v>94273</v>
      </c>
      <c r="E61" s="28" t="s">
        <v>24</v>
      </c>
      <c r="F61" s="72" t="s">
        <v>25</v>
      </c>
      <c r="G61" s="8">
        <v>2028</v>
      </c>
      <c r="H61" s="15">
        <v>51.43</v>
      </c>
      <c r="I61" s="37">
        <v>1.2351000000000001</v>
      </c>
      <c r="J61" s="16">
        <f t="shared" ref="J61:J67" si="10">ROUND(H61*I61,2)</f>
        <v>63.52</v>
      </c>
      <c r="K61" s="83">
        <f t="shared" ref="K61:K67" si="11">J61*G61</f>
        <v>128818.56000000001</v>
      </c>
    </row>
    <row r="62" spans="1:1003" ht="36" customHeight="1" x14ac:dyDescent="0.25">
      <c r="A62" s="39"/>
      <c r="B62" s="87" t="s">
        <v>35</v>
      </c>
      <c r="C62" s="72" t="s">
        <v>101</v>
      </c>
      <c r="D62" s="72">
        <v>103946</v>
      </c>
      <c r="E62" s="25" t="s">
        <v>179</v>
      </c>
      <c r="F62" s="13" t="s">
        <v>15</v>
      </c>
      <c r="G62" s="8">
        <v>1370.1999999999998</v>
      </c>
      <c r="H62" s="15">
        <v>27.81</v>
      </c>
      <c r="I62" s="37">
        <v>1.2351000000000001</v>
      </c>
      <c r="J62" s="16">
        <f t="shared" si="10"/>
        <v>34.35</v>
      </c>
      <c r="K62" s="83">
        <f t="shared" si="11"/>
        <v>47066.369999999995</v>
      </c>
    </row>
    <row r="63" spans="1:1003" ht="60" x14ac:dyDescent="0.25">
      <c r="A63" s="39"/>
      <c r="B63" s="87" t="s">
        <v>36</v>
      </c>
      <c r="C63" s="72" t="s">
        <v>101</v>
      </c>
      <c r="D63" s="72">
        <v>94277</v>
      </c>
      <c r="E63" s="85" t="s">
        <v>180</v>
      </c>
      <c r="F63" s="72" t="s">
        <v>25</v>
      </c>
      <c r="G63" s="8">
        <v>513</v>
      </c>
      <c r="H63" s="15">
        <v>40.79</v>
      </c>
      <c r="I63" s="37">
        <v>1.2351000000000001</v>
      </c>
      <c r="J63" s="16">
        <f t="shared" si="10"/>
        <v>50.38</v>
      </c>
      <c r="K63" s="83">
        <f t="shared" si="11"/>
        <v>25844.940000000002</v>
      </c>
    </row>
    <row r="64" spans="1:1003" ht="30" x14ac:dyDescent="0.25">
      <c r="A64" s="39"/>
      <c r="B64" s="87" t="s">
        <v>37</v>
      </c>
      <c r="C64" s="72" t="s">
        <v>13</v>
      </c>
      <c r="D64" s="72">
        <v>10</v>
      </c>
      <c r="E64" s="25" t="s">
        <v>71</v>
      </c>
      <c r="F64" s="13" t="s">
        <v>41</v>
      </c>
      <c r="G64" s="8">
        <v>2</v>
      </c>
      <c r="H64" s="43">
        <v>131.97999999999999</v>
      </c>
      <c r="I64" s="37">
        <v>1.2351000000000001</v>
      </c>
      <c r="J64" s="16">
        <f t="shared" si="10"/>
        <v>163.01</v>
      </c>
      <c r="K64" s="83">
        <f t="shared" si="11"/>
        <v>326.02</v>
      </c>
    </row>
    <row r="65" spans="1:1003" ht="30" x14ac:dyDescent="0.25">
      <c r="A65" s="39"/>
      <c r="B65" s="87" t="s">
        <v>38</v>
      </c>
      <c r="C65" s="72" t="s">
        <v>13</v>
      </c>
      <c r="D65" s="72">
        <v>11</v>
      </c>
      <c r="E65" s="25" t="s">
        <v>72</v>
      </c>
      <c r="F65" s="13" t="s">
        <v>41</v>
      </c>
      <c r="G65" s="8">
        <v>9</v>
      </c>
      <c r="H65" s="43">
        <v>219.98</v>
      </c>
      <c r="I65" s="37">
        <v>1.2351000000000001</v>
      </c>
      <c r="J65" s="16">
        <f t="shared" si="10"/>
        <v>271.7</v>
      </c>
      <c r="K65" s="83">
        <f t="shared" si="11"/>
        <v>2445.2999999999997</v>
      </c>
    </row>
    <row r="66" spans="1:1003" ht="30" x14ac:dyDescent="0.25">
      <c r="A66" s="39"/>
      <c r="B66" s="87" t="s">
        <v>167</v>
      </c>
      <c r="C66" s="72" t="s">
        <v>101</v>
      </c>
      <c r="D66" s="72">
        <v>92396</v>
      </c>
      <c r="E66" s="85" t="s">
        <v>166</v>
      </c>
      <c r="F66" s="13" t="s">
        <v>15</v>
      </c>
      <c r="G66" s="8">
        <v>1641.6000000000001</v>
      </c>
      <c r="H66" s="15">
        <v>71</v>
      </c>
      <c r="I66" s="37">
        <v>1.2351000000000001</v>
      </c>
      <c r="J66" s="16">
        <f t="shared" si="10"/>
        <v>87.69</v>
      </c>
      <c r="K66" s="83">
        <f t="shared" si="11"/>
        <v>143951.90400000001</v>
      </c>
    </row>
    <row r="67" spans="1:1003" ht="30" x14ac:dyDescent="0.25">
      <c r="A67" s="39"/>
      <c r="B67" s="81" t="s">
        <v>204</v>
      </c>
      <c r="C67" s="18" t="s">
        <v>101</v>
      </c>
      <c r="D67" s="21" t="s">
        <v>177</v>
      </c>
      <c r="E67" s="85" t="s">
        <v>178</v>
      </c>
      <c r="F67" s="17" t="s">
        <v>18</v>
      </c>
      <c r="G67" s="8">
        <v>15</v>
      </c>
      <c r="H67" s="15">
        <f>565.43+(19.87*25.1)</f>
        <v>1064.1669999999999</v>
      </c>
      <c r="I67" s="37">
        <v>1.2351000000000001</v>
      </c>
      <c r="J67" s="16">
        <f t="shared" si="10"/>
        <v>1314.35</v>
      </c>
      <c r="K67" s="83">
        <f t="shared" si="11"/>
        <v>19715.25</v>
      </c>
    </row>
    <row r="68" spans="1:1003" s="56" customFormat="1" x14ac:dyDescent="0.25">
      <c r="A68" s="39"/>
      <c r="B68" s="88"/>
      <c r="C68" s="58"/>
      <c r="D68" s="47"/>
      <c r="E68" s="59" t="s">
        <v>159</v>
      </c>
      <c r="F68" s="59"/>
      <c r="G68" s="50"/>
      <c r="H68" s="51"/>
      <c r="I68" s="61"/>
      <c r="J68" s="61"/>
      <c r="K68" s="79">
        <f>SUM(K61:K67)</f>
        <v>368168.34399999998</v>
      </c>
      <c r="L68" s="94"/>
      <c r="M68" s="94"/>
      <c r="N68" s="94"/>
      <c r="O68" s="94"/>
      <c r="P68" s="94"/>
      <c r="Q68" s="94"/>
      <c r="R68" s="54"/>
      <c r="S68" s="54"/>
      <c r="T68" s="54"/>
      <c r="U68" s="54"/>
      <c r="V68" s="54"/>
      <c r="W68" s="54"/>
      <c r="X68" s="54"/>
      <c r="Y68" s="54"/>
      <c r="Z68" s="54"/>
      <c r="AA68" s="54"/>
      <c r="AB68" s="54"/>
      <c r="AC68" s="54"/>
      <c r="AD68" s="54"/>
      <c r="AE68" s="54"/>
      <c r="AF68" s="54"/>
      <c r="AG68" s="54"/>
      <c r="AH68" s="54"/>
      <c r="AI68" s="54"/>
      <c r="AJ68" s="54"/>
      <c r="AK68" s="54"/>
      <c r="AL68" s="54"/>
      <c r="AM68" s="54"/>
      <c r="AN68" s="54"/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54"/>
      <c r="BA68" s="54"/>
      <c r="BB68" s="54"/>
      <c r="BC68" s="54"/>
      <c r="BD68" s="54"/>
      <c r="BE68" s="54"/>
      <c r="BF68" s="54"/>
      <c r="BG68" s="54"/>
      <c r="BH68" s="54"/>
      <c r="BI68" s="54"/>
      <c r="BJ68" s="54"/>
      <c r="BK68" s="54"/>
      <c r="BL68" s="54"/>
      <c r="BM68" s="54"/>
      <c r="BN68" s="54"/>
      <c r="BO68" s="54"/>
      <c r="BP68" s="54"/>
      <c r="BQ68" s="54"/>
      <c r="BR68" s="54"/>
      <c r="BS68" s="54"/>
      <c r="BT68" s="54"/>
      <c r="BU68" s="54"/>
      <c r="BV68" s="54"/>
      <c r="BW68" s="54"/>
      <c r="BX68" s="54"/>
      <c r="BY68" s="54"/>
      <c r="BZ68" s="54"/>
      <c r="CA68" s="54"/>
      <c r="CB68" s="54"/>
      <c r="CC68" s="54"/>
      <c r="CD68" s="54"/>
      <c r="CE68" s="54"/>
      <c r="CF68" s="54"/>
      <c r="CG68" s="54"/>
      <c r="CH68" s="54"/>
      <c r="CI68" s="54"/>
      <c r="CJ68" s="54"/>
      <c r="CK68" s="54"/>
      <c r="CL68" s="54"/>
      <c r="CM68" s="54"/>
      <c r="CN68" s="54"/>
      <c r="CO68" s="54"/>
      <c r="CP68" s="54"/>
      <c r="CQ68" s="54"/>
      <c r="CR68" s="54"/>
      <c r="CS68" s="54"/>
      <c r="CT68" s="54"/>
      <c r="CU68" s="54"/>
      <c r="CV68" s="54"/>
      <c r="CW68" s="54"/>
      <c r="CX68" s="54"/>
      <c r="CY68" s="54"/>
      <c r="CZ68" s="54"/>
      <c r="DA68" s="54"/>
      <c r="DB68" s="54"/>
      <c r="DC68" s="54"/>
      <c r="DD68" s="54"/>
      <c r="DE68" s="54"/>
      <c r="DF68" s="54"/>
      <c r="DG68" s="54"/>
      <c r="DH68" s="54"/>
      <c r="DI68" s="54"/>
      <c r="DJ68" s="54"/>
      <c r="DK68" s="54"/>
      <c r="DL68" s="54"/>
      <c r="DM68" s="54"/>
      <c r="DN68" s="54"/>
      <c r="DO68" s="54"/>
      <c r="DP68" s="54"/>
      <c r="DQ68" s="54"/>
      <c r="DR68" s="54"/>
      <c r="DS68" s="54"/>
      <c r="DT68" s="54"/>
      <c r="DU68" s="54"/>
      <c r="DV68" s="54"/>
      <c r="DW68" s="54"/>
      <c r="DX68" s="54"/>
      <c r="DY68" s="54"/>
      <c r="DZ68" s="54"/>
      <c r="EA68" s="54"/>
      <c r="EB68" s="54"/>
      <c r="EC68" s="54"/>
      <c r="ED68" s="54"/>
      <c r="EE68" s="54"/>
      <c r="EF68" s="54"/>
      <c r="EG68" s="54"/>
      <c r="EH68" s="54"/>
      <c r="EI68" s="54"/>
      <c r="EJ68" s="54"/>
      <c r="EK68" s="54"/>
      <c r="EL68" s="54"/>
      <c r="EM68" s="54"/>
      <c r="EN68" s="54"/>
      <c r="EO68" s="54"/>
      <c r="EP68" s="54"/>
      <c r="EQ68" s="54"/>
      <c r="ER68" s="54"/>
      <c r="ES68" s="54"/>
      <c r="ET68" s="54"/>
      <c r="EU68" s="54"/>
      <c r="EV68" s="54"/>
      <c r="EW68" s="54"/>
      <c r="EX68" s="54"/>
      <c r="EY68" s="54"/>
      <c r="EZ68" s="54"/>
      <c r="FA68" s="54"/>
      <c r="FB68" s="54"/>
      <c r="FC68" s="54"/>
      <c r="FD68" s="54"/>
      <c r="FE68" s="54"/>
      <c r="FF68" s="54"/>
      <c r="FG68" s="54"/>
      <c r="FH68" s="54"/>
      <c r="FI68" s="54"/>
      <c r="FJ68" s="54"/>
      <c r="FK68" s="54"/>
      <c r="FL68" s="54"/>
      <c r="FM68" s="54"/>
      <c r="FN68" s="54"/>
      <c r="FO68" s="54"/>
      <c r="FP68" s="54"/>
      <c r="FQ68" s="54"/>
      <c r="FR68" s="54"/>
      <c r="FS68" s="54"/>
      <c r="FT68" s="54"/>
      <c r="FU68" s="54"/>
      <c r="FV68" s="54"/>
      <c r="FW68" s="54"/>
      <c r="FX68" s="54"/>
      <c r="FY68" s="54"/>
      <c r="FZ68" s="54"/>
      <c r="GA68" s="54"/>
      <c r="GB68" s="54"/>
      <c r="GC68" s="54"/>
      <c r="GD68" s="54"/>
      <c r="GE68" s="54"/>
      <c r="GF68" s="54"/>
      <c r="GG68" s="54"/>
      <c r="GH68" s="54"/>
      <c r="GI68" s="54"/>
      <c r="GJ68" s="54"/>
      <c r="GK68" s="54"/>
      <c r="GL68" s="54"/>
      <c r="GM68" s="54"/>
      <c r="GN68" s="54"/>
      <c r="GO68" s="54"/>
      <c r="GP68" s="54"/>
      <c r="GQ68" s="54"/>
      <c r="GR68" s="54"/>
      <c r="GS68" s="54"/>
      <c r="GT68" s="54"/>
      <c r="GU68" s="54"/>
      <c r="GV68" s="54"/>
      <c r="GW68" s="54"/>
      <c r="GX68" s="54"/>
      <c r="GY68" s="54"/>
      <c r="GZ68" s="54"/>
      <c r="HA68" s="54"/>
      <c r="HB68" s="54"/>
      <c r="HC68" s="54"/>
      <c r="HD68" s="54"/>
      <c r="HE68" s="54"/>
      <c r="HF68" s="54"/>
      <c r="HG68" s="54"/>
      <c r="HH68" s="54"/>
      <c r="HI68" s="54"/>
      <c r="HJ68" s="54"/>
      <c r="HK68" s="54"/>
      <c r="HL68" s="54"/>
      <c r="HM68" s="54"/>
      <c r="HN68" s="54"/>
      <c r="HO68" s="54"/>
      <c r="HP68" s="54"/>
      <c r="HQ68" s="54"/>
      <c r="HR68" s="54"/>
      <c r="HS68" s="54"/>
      <c r="HT68" s="54"/>
      <c r="HU68" s="54"/>
      <c r="HV68" s="54"/>
      <c r="HW68" s="54"/>
      <c r="HX68" s="54"/>
      <c r="HY68" s="54"/>
      <c r="HZ68" s="54"/>
      <c r="IA68" s="54"/>
      <c r="IB68" s="54"/>
      <c r="IC68" s="55"/>
      <c r="ID68" s="55"/>
      <c r="IE68" s="55"/>
      <c r="IF68" s="55"/>
      <c r="IG68" s="55"/>
      <c r="IH68" s="55"/>
      <c r="II68" s="55"/>
      <c r="IJ68" s="55"/>
      <c r="IK68" s="55"/>
      <c r="IL68" s="55"/>
      <c r="IM68" s="55"/>
      <c r="IN68" s="55"/>
      <c r="IO68" s="55"/>
      <c r="IP68" s="55"/>
      <c r="IQ68" s="55"/>
      <c r="IR68" s="55"/>
      <c r="IS68" s="55"/>
      <c r="IT68" s="55"/>
      <c r="IU68" s="55"/>
      <c r="IV68" s="55"/>
      <c r="IW68" s="55"/>
      <c r="IX68" s="55"/>
      <c r="IY68" s="55"/>
      <c r="IZ68" s="55"/>
      <c r="JA68" s="55"/>
      <c r="JB68" s="55"/>
      <c r="JC68" s="55"/>
      <c r="JD68" s="55"/>
      <c r="JE68" s="55"/>
      <c r="JF68" s="55"/>
      <c r="JG68" s="55"/>
      <c r="JH68" s="55"/>
      <c r="JI68" s="55"/>
      <c r="JJ68" s="55"/>
      <c r="JK68" s="55"/>
      <c r="JL68" s="55"/>
      <c r="JM68" s="55"/>
      <c r="JN68" s="55"/>
      <c r="JO68" s="55"/>
      <c r="JP68" s="55"/>
      <c r="JQ68" s="55"/>
      <c r="JR68" s="55"/>
      <c r="JS68" s="55"/>
      <c r="JT68" s="55"/>
      <c r="JU68" s="55"/>
      <c r="JV68" s="55"/>
      <c r="JW68" s="55"/>
      <c r="JX68" s="55"/>
      <c r="JY68" s="55"/>
      <c r="JZ68" s="55"/>
      <c r="KA68" s="55"/>
      <c r="KB68" s="55"/>
      <c r="KC68" s="55"/>
      <c r="KD68" s="55"/>
      <c r="KE68" s="55"/>
      <c r="KF68" s="55"/>
      <c r="KG68" s="55"/>
      <c r="KH68" s="55"/>
      <c r="KI68" s="55"/>
      <c r="KJ68" s="55"/>
      <c r="KK68" s="55"/>
      <c r="KL68" s="55"/>
      <c r="KM68" s="55"/>
      <c r="KN68" s="55"/>
      <c r="KO68" s="55"/>
      <c r="KP68" s="55"/>
      <c r="KQ68" s="55"/>
      <c r="KR68" s="55"/>
      <c r="KS68" s="55"/>
      <c r="KT68" s="55"/>
      <c r="KU68" s="55"/>
      <c r="KV68" s="55"/>
      <c r="KW68" s="55"/>
      <c r="KX68" s="55"/>
      <c r="KY68" s="55"/>
      <c r="KZ68" s="55"/>
      <c r="LA68" s="55"/>
      <c r="LB68" s="55"/>
      <c r="LC68" s="55"/>
      <c r="LD68" s="55"/>
      <c r="LE68" s="55"/>
      <c r="LF68" s="55"/>
      <c r="LG68" s="55"/>
      <c r="LH68" s="55"/>
      <c r="LI68" s="55"/>
      <c r="LJ68" s="55"/>
      <c r="LK68" s="55"/>
      <c r="LL68" s="55"/>
      <c r="LM68" s="55"/>
      <c r="LN68" s="55"/>
      <c r="LO68" s="55"/>
      <c r="LP68" s="55"/>
      <c r="LQ68" s="55"/>
      <c r="LR68" s="55"/>
      <c r="LS68" s="55"/>
      <c r="LT68" s="55"/>
      <c r="LU68" s="55"/>
      <c r="LV68" s="55"/>
      <c r="LW68" s="55"/>
      <c r="LX68" s="55"/>
      <c r="LY68" s="55"/>
      <c r="LZ68" s="55"/>
      <c r="MA68" s="55"/>
      <c r="MB68" s="55"/>
      <c r="MC68" s="55"/>
      <c r="MD68" s="55"/>
      <c r="ME68" s="55"/>
      <c r="MF68" s="55"/>
      <c r="MG68" s="55"/>
      <c r="MH68" s="55"/>
      <c r="MI68" s="55"/>
      <c r="MJ68" s="55"/>
      <c r="MK68" s="55"/>
      <c r="ML68" s="55"/>
      <c r="MM68" s="55"/>
      <c r="MN68" s="55"/>
      <c r="MO68" s="55"/>
      <c r="MP68" s="55"/>
      <c r="MQ68" s="55"/>
      <c r="MR68" s="55"/>
      <c r="MS68" s="55"/>
      <c r="MT68" s="55"/>
      <c r="MU68" s="55"/>
      <c r="MV68" s="55"/>
      <c r="MW68" s="55"/>
      <c r="MX68" s="55"/>
      <c r="MY68" s="55"/>
      <c r="MZ68" s="55"/>
      <c r="NA68" s="55"/>
      <c r="NB68" s="55"/>
      <c r="NC68" s="55"/>
      <c r="ND68" s="55"/>
      <c r="NE68" s="55"/>
      <c r="NF68" s="55"/>
      <c r="NG68" s="55"/>
      <c r="NH68" s="55"/>
      <c r="NI68" s="55"/>
      <c r="NJ68" s="55"/>
      <c r="NK68" s="55"/>
      <c r="NL68" s="55"/>
      <c r="NM68" s="55"/>
      <c r="NN68" s="55"/>
      <c r="NO68" s="55"/>
      <c r="NP68" s="55"/>
      <c r="NQ68" s="55"/>
      <c r="NR68" s="55"/>
      <c r="NS68" s="55"/>
      <c r="NT68" s="55"/>
      <c r="NU68" s="55"/>
      <c r="NV68" s="55"/>
      <c r="NW68" s="55"/>
      <c r="NX68" s="55"/>
      <c r="NY68" s="55"/>
      <c r="NZ68" s="55"/>
      <c r="OA68" s="55"/>
      <c r="OB68" s="55"/>
      <c r="OC68" s="55"/>
      <c r="OD68" s="55"/>
      <c r="OE68" s="55"/>
      <c r="OF68" s="55"/>
      <c r="OG68" s="55"/>
      <c r="OH68" s="55"/>
      <c r="OI68" s="55"/>
      <c r="OJ68" s="55"/>
      <c r="OK68" s="55"/>
      <c r="OL68" s="55"/>
      <c r="OM68" s="55"/>
      <c r="ON68" s="55"/>
      <c r="OO68" s="55"/>
      <c r="OP68" s="55"/>
      <c r="OQ68" s="55"/>
      <c r="OR68" s="55"/>
      <c r="OS68" s="55"/>
      <c r="OT68" s="55"/>
      <c r="OU68" s="55"/>
      <c r="OV68" s="55"/>
      <c r="OW68" s="55"/>
      <c r="OX68" s="55"/>
      <c r="OY68" s="55"/>
      <c r="OZ68" s="55"/>
      <c r="PA68" s="55"/>
      <c r="PB68" s="55"/>
      <c r="PC68" s="55"/>
      <c r="PD68" s="55"/>
      <c r="PE68" s="55"/>
      <c r="PF68" s="55"/>
      <c r="PG68" s="55"/>
      <c r="PH68" s="55"/>
      <c r="PI68" s="55"/>
      <c r="PJ68" s="55"/>
      <c r="PK68" s="55"/>
      <c r="PL68" s="55"/>
      <c r="PM68" s="55"/>
      <c r="PN68" s="55"/>
      <c r="PO68" s="55"/>
      <c r="PP68" s="55"/>
      <c r="PQ68" s="55"/>
      <c r="PR68" s="55"/>
      <c r="PS68" s="55"/>
      <c r="PT68" s="55"/>
      <c r="PU68" s="55"/>
      <c r="PV68" s="55"/>
      <c r="PW68" s="55"/>
      <c r="PX68" s="55"/>
      <c r="PY68" s="55"/>
      <c r="PZ68" s="55"/>
      <c r="QA68" s="55"/>
      <c r="QB68" s="55"/>
      <c r="QC68" s="55"/>
      <c r="QD68" s="55"/>
      <c r="QE68" s="55"/>
      <c r="QF68" s="55"/>
      <c r="QG68" s="55"/>
      <c r="QH68" s="55"/>
      <c r="QI68" s="55"/>
      <c r="QJ68" s="55"/>
      <c r="QK68" s="55"/>
      <c r="QL68" s="55"/>
      <c r="QM68" s="55"/>
      <c r="QN68" s="55"/>
      <c r="QO68" s="55"/>
      <c r="QP68" s="55"/>
      <c r="QQ68" s="55"/>
      <c r="QR68" s="55"/>
      <c r="QS68" s="55"/>
      <c r="QT68" s="55"/>
      <c r="QU68" s="55"/>
      <c r="QV68" s="55"/>
      <c r="QW68" s="55"/>
      <c r="QX68" s="55"/>
      <c r="QY68" s="55"/>
      <c r="QZ68" s="55"/>
      <c r="RA68" s="55"/>
      <c r="RB68" s="55"/>
      <c r="RC68" s="55"/>
      <c r="RD68" s="55"/>
      <c r="RE68" s="55"/>
      <c r="RF68" s="55"/>
      <c r="RG68" s="55"/>
      <c r="RH68" s="55"/>
      <c r="RI68" s="55"/>
      <c r="RJ68" s="55"/>
      <c r="RK68" s="55"/>
      <c r="RL68" s="55"/>
      <c r="RM68" s="55"/>
      <c r="RN68" s="55"/>
      <c r="RO68" s="55"/>
      <c r="RP68" s="55"/>
      <c r="RQ68" s="55"/>
      <c r="RR68" s="55"/>
      <c r="RS68" s="55"/>
      <c r="RT68" s="55"/>
      <c r="RU68" s="55"/>
      <c r="RV68" s="55"/>
      <c r="RW68" s="55"/>
      <c r="RX68" s="55"/>
      <c r="RY68" s="55"/>
      <c r="RZ68" s="55"/>
      <c r="SA68" s="55"/>
      <c r="SB68" s="55"/>
      <c r="SC68" s="55"/>
      <c r="SD68" s="55"/>
      <c r="SE68" s="55"/>
      <c r="SF68" s="55"/>
      <c r="SG68" s="55"/>
      <c r="SH68" s="55"/>
      <c r="SI68" s="55"/>
      <c r="SJ68" s="55"/>
      <c r="SK68" s="55"/>
      <c r="SL68" s="55"/>
      <c r="SM68" s="55"/>
      <c r="SN68" s="55"/>
      <c r="SO68" s="55"/>
      <c r="SP68" s="55"/>
      <c r="SQ68" s="55"/>
      <c r="SR68" s="55"/>
      <c r="SS68" s="55"/>
      <c r="ST68" s="55"/>
      <c r="SU68" s="55"/>
      <c r="SV68" s="55"/>
      <c r="SW68" s="55"/>
      <c r="SX68" s="55"/>
      <c r="SY68" s="55"/>
      <c r="SZ68" s="55"/>
      <c r="TA68" s="55"/>
      <c r="TB68" s="55"/>
      <c r="TC68" s="55"/>
      <c r="TD68" s="55"/>
      <c r="TE68" s="55"/>
      <c r="TF68" s="55"/>
      <c r="TG68" s="55"/>
      <c r="TH68" s="55"/>
      <c r="TI68" s="55"/>
      <c r="TJ68" s="55"/>
      <c r="TK68" s="55"/>
      <c r="TL68" s="55"/>
      <c r="TM68" s="55"/>
      <c r="TN68" s="55"/>
      <c r="TO68" s="55"/>
      <c r="TP68" s="55"/>
      <c r="TQ68" s="55"/>
      <c r="TR68" s="55"/>
      <c r="TS68" s="55"/>
      <c r="TT68" s="55"/>
      <c r="TU68" s="55"/>
      <c r="TV68" s="55"/>
      <c r="TW68" s="55"/>
      <c r="TX68" s="55"/>
      <c r="TY68" s="55"/>
      <c r="TZ68" s="55"/>
      <c r="UA68" s="55"/>
      <c r="UB68" s="55"/>
      <c r="UC68" s="55"/>
      <c r="UD68" s="55"/>
      <c r="UE68" s="55"/>
      <c r="UF68" s="55"/>
      <c r="UG68" s="55"/>
      <c r="UH68" s="55"/>
      <c r="UI68" s="55"/>
      <c r="UJ68" s="55"/>
      <c r="UK68" s="55"/>
      <c r="UL68" s="55"/>
      <c r="UM68" s="55"/>
      <c r="UN68" s="55"/>
      <c r="UO68" s="55"/>
      <c r="UP68" s="55"/>
      <c r="UQ68" s="55"/>
      <c r="UR68" s="55"/>
      <c r="US68" s="55"/>
      <c r="UT68" s="55"/>
      <c r="UU68" s="55"/>
      <c r="UV68" s="55"/>
      <c r="UW68" s="55"/>
      <c r="UX68" s="55"/>
      <c r="UY68" s="55"/>
      <c r="UZ68" s="55"/>
      <c r="VA68" s="55"/>
      <c r="VB68" s="55"/>
      <c r="VC68" s="55"/>
      <c r="VD68" s="55"/>
      <c r="VE68" s="55"/>
      <c r="VF68" s="55"/>
      <c r="VG68" s="55"/>
      <c r="VH68" s="55"/>
      <c r="VI68" s="55"/>
      <c r="VJ68" s="55"/>
      <c r="VK68" s="55"/>
      <c r="VL68" s="55"/>
      <c r="VM68" s="55"/>
      <c r="VN68" s="55"/>
      <c r="VO68" s="55"/>
      <c r="VP68" s="55"/>
      <c r="VQ68" s="55"/>
      <c r="VR68" s="55"/>
      <c r="VS68" s="55"/>
      <c r="VT68" s="55"/>
      <c r="VU68" s="55"/>
      <c r="VV68" s="55"/>
      <c r="VW68" s="55"/>
      <c r="VX68" s="55"/>
      <c r="VY68" s="55"/>
      <c r="VZ68" s="55"/>
      <c r="WA68" s="55"/>
      <c r="WB68" s="55"/>
      <c r="WC68" s="55"/>
      <c r="WD68" s="55"/>
      <c r="WE68" s="55"/>
      <c r="WF68" s="55"/>
      <c r="WG68" s="55"/>
      <c r="WH68" s="55"/>
      <c r="WI68" s="55"/>
      <c r="WJ68" s="55"/>
      <c r="WK68" s="55"/>
      <c r="WL68" s="55"/>
      <c r="WM68" s="55"/>
      <c r="WN68" s="55"/>
      <c r="WO68" s="55"/>
      <c r="WP68" s="55"/>
      <c r="WQ68" s="55"/>
      <c r="WR68" s="55"/>
      <c r="WS68" s="55"/>
      <c r="WT68" s="55"/>
      <c r="WU68" s="55"/>
      <c r="WV68" s="55"/>
      <c r="WW68" s="55"/>
      <c r="WX68" s="55"/>
      <c r="WY68" s="55"/>
      <c r="WZ68" s="55"/>
      <c r="XA68" s="55"/>
      <c r="XB68" s="55"/>
      <c r="XC68" s="55"/>
      <c r="XD68" s="55"/>
      <c r="XE68" s="55"/>
      <c r="XF68" s="55"/>
      <c r="XG68" s="55"/>
      <c r="XH68" s="55"/>
      <c r="XI68" s="55"/>
      <c r="XJ68" s="55"/>
      <c r="XK68" s="55"/>
      <c r="XL68" s="55"/>
      <c r="XM68" s="55"/>
      <c r="XN68" s="55"/>
      <c r="XO68" s="55"/>
      <c r="XP68" s="55"/>
      <c r="XQ68" s="55"/>
      <c r="XR68" s="55"/>
      <c r="XS68" s="55"/>
      <c r="XT68" s="55"/>
      <c r="XU68" s="55"/>
      <c r="XV68" s="55"/>
      <c r="XW68" s="55"/>
      <c r="XX68" s="55"/>
      <c r="XY68" s="55"/>
      <c r="XZ68" s="55"/>
      <c r="YA68" s="55"/>
      <c r="YB68" s="55"/>
      <c r="YC68" s="55"/>
      <c r="YD68" s="55"/>
      <c r="YE68" s="55"/>
      <c r="YF68" s="55"/>
      <c r="YG68" s="55"/>
      <c r="YH68" s="55"/>
      <c r="YI68" s="55"/>
      <c r="YJ68" s="55"/>
      <c r="YK68" s="55"/>
      <c r="YL68" s="55"/>
      <c r="YM68" s="55"/>
      <c r="YN68" s="55"/>
      <c r="YO68" s="55"/>
      <c r="YP68" s="55"/>
      <c r="YQ68" s="55"/>
      <c r="YR68" s="55"/>
      <c r="YS68" s="55"/>
      <c r="YT68" s="55"/>
      <c r="YU68" s="55"/>
      <c r="YV68" s="55"/>
      <c r="YW68" s="55"/>
      <c r="YX68" s="55"/>
      <c r="YY68" s="55"/>
      <c r="YZ68" s="55"/>
      <c r="ZA68" s="55"/>
      <c r="ZB68" s="55"/>
      <c r="ZC68" s="55"/>
      <c r="ZD68" s="55"/>
      <c r="ZE68" s="55"/>
      <c r="ZF68" s="55"/>
      <c r="ZG68" s="55"/>
      <c r="ZH68" s="55"/>
      <c r="ZI68" s="55"/>
      <c r="ZJ68" s="55"/>
      <c r="ZK68" s="55"/>
      <c r="ZL68" s="55"/>
      <c r="ZM68" s="55"/>
      <c r="ZN68" s="55"/>
      <c r="ZO68" s="55"/>
      <c r="ZP68" s="55"/>
      <c r="ZQ68" s="55"/>
      <c r="ZR68" s="55"/>
      <c r="ZS68" s="55"/>
      <c r="ZT68" s="55"/>
      <c r="ZU68" s="55"/>
      <c r="ZV68" s="55"/>
      <c r="ZW68" s="55"/>
      <c r="ZX68" s="55"/>
      <c r="ZY68" s="55"/>
      <c r="ZZ68" s="55"/>
      <c r="AAA68" s="55"/>
      <c r="AAB68" s="55"/>
      <c r="AAC68" s="55"/>
      <c r="AAD68" s="55"/>
      <c r="AAE68" s="55"/>
      <c r="AAF68" s="55"/>
      <c r="AAG68" s="55"/>
      <c r="AAH68" s="55"/>
      <c r="AAI68" s="55"/>
      <c r="AAJ68" s="55"/>
      <c r="AAK68" s="55"/>
      <c r="AAL68" s="55"/>
      <c r="AAM68" s="55"/>
      <c r="AAN68" s="55"/>
      <c r="AAO68" s="55"/>
      <c r="AAP68" s="55"/>
      <c r="AAQ68" s="55"/>
      <c r="AAR68" s="55"/>
      <c r="AAS68" s="55"/>
      <c r="AAT68" s="55"/>
      <c r="AAU68" s="55"/>
      <c r="AAV68" s="55"/>
      <c r="AAW68" s="55"/>
      <c r="AAX68" s="55"/>
      <c r="AAY68" s="55"/>
      <c r="AAZ68" s="55"/>
      <c r="ABA68" s="55"/>
      <c r="ABB68" s="55"/>
      <c r="ABC68" s="55"/>
      <c r="ABD68" s="55"/>
      <c r="ABE68" s="55"/>
      <c r="ABF68" s="55"/>
      <c r="ABG68" s="55"/>
      <c r="ABH68" s="55"/>
      <c r="ABI68" s="55"/>
      <c r="ABJ68" s="55"/>
      <c r="ABK68" s="55"/>
      <c r="ABL68" s="55"/>
      <c r="ABM68" s="55"/>
      <c r="ABN68" s="55"/>
      <c r="ABO68" s="55"/>
      <c r="ABP68" s="55"/>
      <c r="ABQ68" s="55"/>
      <c r="ABR68" s="55"/>
      <c r="ABS68" s="55"/>
      <c r="ABT68" s="55"/>
      <c r="ABU68" s="55"/>
      <c r="ABV68" s="55"/>
      <c r="ABW68" s="55"/>
      <c r="ABX68" s="55"/>
      <c r="ABY68" s="55"/>
      <c r="ABZ68" s="55"/>
      <c r="ACA68" s="55"/>
      <c r="ACB68" s="55"/>
      <c r="ACC68" s="55"/>
      <c r="ACD68" s="55"/>
      <c r="ACE68" s="55"/>
      <c r="ACF68" s="55"/>
      <c r="ACG68" s="55"/>
      <c r="ACH68" s="55"/>
      <c r="ACI68" s="55"/>
      <c r="ACJ68" s="55"/>
      <c r="ACK68" s="55"/>
      <c r="ACL68" s="55"/>
      <c r="ACM68" s="55"/>
      <c r="ACN68" s="55"/>
      <c r="ACO68" s="55"/>
      <c r="ACP68" s="55"/>
      <c r="ACQ68" s="55"/>
      <c r="ACR68" s="55"/>
      <c r="ACS68" s="55"/>
      <c r="ACT68" s="55"/>
      <c r="ACU68" s="55"/>
      <c r="ACV68" s="55"/>
      <c r="ACW68" s="55"/>
      <c r="ACX68" s="55"/>
      <c r="ACY68" s="55"/>
      <c r="ACZ68" s="55"/>
      <c r="ADA68" s="55"/>
      <c r="ADB68" s="55"/>
      <c r="ADC68" s="55"/>
      <c r="ADD68" s="55"/>
      <c r="ADE68" s="55"/>
      <c r="ADF68" s="55"/>
      <c r="ADG68" s="55"/>
      <c r="ADH68" s="55"/>
      <c r="ADI68" s="55"/>
      <c r="ADJ68" s="55"/>
      <c r="ADK68" s="55"/>
      <c r="ADL68" s="55"/>
      <c r="ADM68" s="55"/>
      <c r="ADN68" s="55"/>
      <c r="ADO68" s="55"/>
      <c r="ADP68" s="55"/>
      <c r="ADQ68" s="55"/>
      <c r="ADR68" s="55"/>
      <c r="ADS68" s="55"/>
      <c r="ADT68" s="55"/>
      <c r="ADU68" s="55"/>
      <c r="ADV68" s="55"/>
      <c r="ADW68" s="55"/>
      <c r="ADX68" s="55"/>
      <c r="ADY68" s="55"/>
      <c r="ADZ68" s="55"/>
      <c r="AEA68" s="55"/>
      <c r="AEB68" s="55"/>
      <c r="AEC68" s="55"/>
      <c r="AED68" s="55"/>
      <c r="AEE68" s="55"/>
      <c r="AEF68" s="55"/>
      <c r="AEG68" s="55"/>
      <c r="AEH68" s="55"/>
      <c r="AEI68" s="55"/>
      <c r="AEJ68" s="55"/>
      <c r="AEK68" s="55"/>
      <c r="AEL68" s="55"/>
      <c r="AEM68" s="55"/>
      <c r="AEN68" s="55"/>
      <c r="AEO68" s="55"/>
      <c r="AEP68" s="55"/>
      <c r="AEQ68" s="55"/>
      <c r="AER68" s="55"/>
      <c r="AES68" s="55"/>
      <c r="AET68" s="55"/>
      <c r="AEU68" s="55"/>
      <c r="AEV68" s="55"/>
      <c r="AEW68" s="55"/>
      <c r="AEX68" s="55"/>
      <c r="AEY68" s="55"/>
      <c r="AEZ68" s="55"/>
      <c r="AFA68" s="55"/>
      <c r="AFB68" s="55"/>
      <c r="AFC68" s="55"/>
      <c r="AFD68" s="55"/>
      <c r="AFE68" s="55"/>
      <c r="AFF68" s="55"/>
      <c r="AFG68" s="55"/>
      <c r="AFH68" s="55"/>
      <c r="AFI68" s="55"/>
      <c r="AFJ68" s="55"/>
      <c r="AFK68" s="55"/>
      <c r="AFL68" s="55"/>
      <c r="AFM68" s="55"/>
      <c r="AFN68" s="55"/>
      <c r="AFO68" s="55"/>
      <c r="AFP68" s="55"/>
      <c r="AFQ68" s="55"/>
      <c r="AFR68" s="55"/>
      <c r="AFS68" s="55"/>
      <c r="AFT68" s="55"/>
      <c r="AFU68" s="55"/>
      <c r="AFV68" s="55"/>
      <c r="AFW68" s="55"/>
      <c r="AFX68" s="55"/>
      <c r="AFY68" s="55"/>
      <c r="AFZ68" s="55"/>
      <c r="AGA68" s="55"/>
      <c r="AGB68" s="55"/>
      <c r="AGC68" s="55"/>
      <c r="AGD68" s="55"/>
      <c r="AGE68" s="55"/>
      <c r="AGF68" s="55"/>
      <c r="AGG68" s="55"/>
      <c r="AGH68" s="55"/>
      <c r="AGI68" s="55"/>
      <c r="AGJ68" s="55"/>
      <c r="AGK68" s="55"/>
      <c r="AGL68" s="55"/>
      <c r="AGM68" s="55"/>
      <c r="AGN68" s="55"/>
      <c r="AGO68" s="55"/>
      <c r="AGP68" s="55"/>
      <c r="AGQ68" s="55"/>
      <c r="AGR68" s="55"/>
      <c r="AGS68" s="55"/>
      <c r="AGT68" s="55"/>
      <c r="AGU68" s="55"/>
      <c r="AGV68" s="55"/>
      <c r="AGW68" s="55"/>
      <c r="AGX68" s="55"/>
      <c r="AGY68" s="55"/>
      <c r="AGZ68" s="55"/>
      <c r="AHA68" s="55"/>
      <c r="AHB68" s="55"/>
      <c r="AHC68" s="55"/>
      <c r="AHD68" s="55"/>
      <c r="AHE68" s="55"/>
      <c r="AHF68" s="55"/>
      <c r="AHG68" s="55"/>
      <c r="AHH68" s="55"/>
      <c r="AHI68" s="55"/>
      <c r="AHJ68" s="55"/>
      <c r="AHK68" s="55"/>
      <c r="AHL68" s="55"/>
      <c r="AHM68" s="55"/>
      <c r="AHN68" s="55"/>
      <c r="AHO68" s="55"/>
      <c r="AHP68" s="55"/>
      <c r="AHQ68" s="55"/>
      <c r="AHR68" s="55"/>
      <c r="AHS68" s="55"/>
      <c r="AHT68" s="55"/>
      <c r="AHU68" s="55"/>
      <c r="AHV68" s="55"/>
      <c r="AHW68" s="55"/>
      <c r="AHX68" s="55"/>
      <c r="AHY68" s="55"/>
      <c r="AHZ68" s="55"/>
      <c r="AIA68" s="55"/>
      <c r="AIB68" s="55"/>
      <c r="AIC68" s="55"/>
      <c r="AID68" s="55"/>
      <c r="AIE68" s="55"/>
      <c r="AIF68" s="55"/>
      <c r="AIG68" s="55"/>
      <c r="AIH68" s="55"/>
      <c r="AII68" s="55"/>
      <c r="AIJ68" s="55"/>
      <c r="AIK68" s="55"/>
      <c r="AIL68" s="55"/>
      <c r="AIM68" s="55"/>
      <c r="AIN68" s="55"/>
      <c r="AIO68" s="55"/>
      <c r="AIP68" s="55"/>
      <c r="AIQ68" s="55"/>
      <c r="AIR68" s="55"/>
      <c r="AIS68" s="55"/>
      <c r="AIT68" s="55"/>
      <c r="AIU68" s="55"/>
      <c r="AIV68" s="55"/>
      <c r="AIW68" s="55"/>
      <c r="AIX68" s="55"/>
      <c r="AIY68" s="55"/>
      <c r="AIZ68" s="55"/>
      <c r="AJA68" s="55"/>
      <c r="AJB68" s="55"/>
      <c r="AJC68" s="55"/>
      <c r="AJD68" s="55"/>
      <c r="AJE68" s="55"/>
      <c r="AJF68" s="55"/>
      <c r="AJG68" s="55"/>
      <c r="AJH68" s="55"/>
      <c r="AJI68" s="55"/>
      <c r="AJJ68" s="55"/>
      <c r="AJK68" s="55"/>
      <c r="AJL68" s="55"/>
      <c r="AJM68" s="55"/>
      <c r="AJN68" s="55"/>
      <c r="AJO68" s="55"/>
      <c r="AJP68" s="55"/>
      <c r="AJQ68" s="55"/>
      <c r="AJR68" s="55"/>
      <c r="AJS68" s="55"/>
      <c r="AJT68" s="55"/>
      <c r="AJU68" s="55"/>
      <c r="AJV68" s="55"/>
      <c r="AJW68" s="55"/>
      <c r="AJX68" s="55"/>
      <c r="AJY68" s="55"/>
      <c r="AJZ68" s="55"/>
      <c r="AKA68" s="55"/>
      <c r="AKB68" s="55"/>
      <c r="AKC68" s="55"/>
      <c r="AKD68" s="55"/>
      <c r="AKE68" s="55"/>
      <c r="AKF68" s="55"/>
      <c r="AKG68" s="55"/>
      <c r="AKH68" s="55"/>
      <c r="AKI68" s="55"/>
      <c r="AKJ68" s="55"/>
      <c r="AKK68" s="55"/>
      <c r="AKL68" s="55"/>
      <c r="AKM68" s="55"/>
      <c r="AKN68" s="55"/>
      <c r="AKO68" s="55"/>
      <c r="AKP68" s="55"/>
      <c r="AKQ68" s="55"/>
      <c r="AKR68" s="55"/>
      <c r="AKS68" s="55"/>
      <c r="AKT68" s="55"/>
      <c r="AKU68" s="55"/>
      <c r="AKV68" s="55"/>
      <c r="AKW68" s="55"/>
      <c r="AKX68" s="55"/>
      <c r="AKY68" s="55"/>
      <c r="AKZ68" s="55"/>
      <c r="ALA68" s="55"/>
      <c r="ALB68" s="55"/>
      <c r="ALC68" s="55"/>
      <c r="ALD68" s="55"/>
      <c r="ALE68" s="55"/>
      <c r="ALF68" s="55"/>
      <c r="ALG68" s="55"/>
      <c r="ALH68" s="55"/>
      <c r="ALI68" s="55"/>
      <c r="ALJ68" s="55"/>
      <c r="ALK68" s="55"/>
      <c r="ALL68" s="55"/>
      <c r="ALM68" s="55"/>
      <c r="ALN68" s="55"/>
      <c r="ALO68" s="55"/>
    </row>
    <row r="69" spans="1:1003" ht="13.9" customHeight="1" x14ac:dyDescent="0.25">
      <c r="A69" s="39"/>
      <c r="B69" s="75">
        <v>6</v>
      </c>
      <c r="C69" s="11"/>
      <c r="D69" s="12">
        <v>6</v>
      </c>
      <c r="E69" s="103" t="s">
        <v>73</v>
      </c>
      <c r="F69" s="103"/>
      <c r="G69" s="103"/>
      <c r="H69" s="103"/>
      <c r="I69" s="103"/>
      <c r="J69" s="103"/>
      <c r="K69" s="104"/>
    </row>
    <row r="70" spans="1:1003" ht="30" x14ac:dyDescent="0.25">
      <c r="A70" s="39"/>
      <c r="B70" s="89" t="s">
        <v>116</v>
      </c>
      <c r="C70" s="72" t="s">
        <v>13</v>
      </c>
      <c r="D70" s="36">
        <v>12</v>
      </c>
      <c r="E70" s="25" t="s">
        <v>74</v>
      </c>
      <c r="F70" s="13" t="s">
        <v>15</v>
      </c>
      <c r="G70" s="8">
        <v>11400</v>
      </c>
      <c r="H70" s="43">
        <v>0.4</v>
      </c>
      <c r="I70" s="37">
        <v>1.2351000000000001</v>
      </c>
      <c r="J70" s="16">
        <f t="shared" ref="J70:J77" si="12">ROUND(H70*I70,2)</f>
        <v>0.49</v>
      </c>
      <c r="K70" s="83">
        <f t="shared" ref="K70:K77" si="13">J70*G70</f>
        <v>5586</v>
      </c>
    </row>
    <row r="71" spans="1:1003" ht="30" x14ac:dyDescent="0.25">
      <c r="A71" s="39"/>
      <c r="B71" s="89" t="s">
        <v>117</v>
      </c>
      <c r="C71" s="22" t="s">
        <v>101</v>
      </c>
      <c r="D71" s="35">
        <v>101128</v>
      </c>
      <c r="E71" s="25" t="s">
        <v>75</v>
      </c>
      <c r="F71" s="17" t="s">
        <v>18</v>
      </c>
      <c r="G71" s="8">
        <v>4730.6000000000004</v>
      </c>
      <c r="H71" s="15">
        <v>14.62</v>
      </c>
      <c r="I71" s="37">
        <v>1.2351000000000001</v>
      </c>
      <c r="J71" s="16">
        <f t="shared" si="12"/>
        <v>18.059999999999999</v>
      </c>
      <c r="K71" s="83">
        <f t="shared" si="13"/>
        <v>85434.635999999999</v>
      </c>
    </row>
    <row r="72" spans="1:1003" ht="30" x14ac:dyDescent="0.25">
      <c r="A72" s="39"/>
      <c r="B72" s="89" t="s">
        <v>118</v>
      </c>
      <c r="C72" s="22" t="s">
        <v>101</v>
      </c>
      <c r="D72" s="36">
        <v>97914</v>
      </c>
      <c r="E72" s="23" t="s">
        <v>55</v>
      </c>
      <c r="F72" s="17" t="s">
        <v>20</v>
      </c>
      <c r="G72" s="8">
        <v>47306</v>
      </c>
      <c r="H72" s="15">
        <v>2.81</v>
      </c>
      <c r="I72" s="37">
        <v>1.2351000000000001</v>
      </c>
      <c r="J72" s="16">
        <f t="shared" si="12"/>
        <v>3.47</v>
      </c>
      <c r="K72" s="83">
        <f t="shared" si="13"/>
        <v>164151.82</v>
      </c>
    </row>
    <row r="73" spans="1:1003" ht="30" x14ac:dyDescent="0.25">
      <c r="A73" s="39"/>
      <c r="B73" s="89" t="s">
        <v>119</v>
      </c>
      <c r="C73" s="22" t="s">
        <v>101</v>
      </c>
      <c r="D73" s="36">
        <v>100576</v>
      </c>
      <c r="E73" s="30" t="s">
        <v>76</v>
      </c>
      <c r="F73" s="13" t="s">
        <v>15</v>
      </c>
      <c r="G73" s="8">
        <v>9145.1</v>
      </c>
      <c r="H73" s="15">
        <v>2.33</v>
      </c>
      <c r="I73" s="37">
        <v>1.2351000000000001</v>
      </c>
      <c r="J73" s="16">
        <f t="shared" si="12"/>
        <v>2.88</v>
      </c>
      <c r="K73" s="83">
        <f t="shared" si="13"/>
        <v>26337.887999999999</v>
      </c>
    </row>
    <row r="74" spans="1:1003" ht="30" x14ac:dyDescent="0.25">
      <c r="A74" s="39"/>
      <c r="B74" s="89" t="s">
        <v>120</v>
      </c>
      <c r="C74" s="22" t="s">
        <v>101</v>
      </c>
      <c r="D74" s="36">
        <v>96400</v>
      </c>
      <c r="E74" s="23" t="s">
        <v>77</v>
      </c>
      <c r="F74" s="17" t="s">
        <v>18</v>
      </c>
      <c r="G74" s="8">
        <v>1551.6200000000003</v>
      </c>
      <c r="H74" s="15">
        <v>103.28</v>
      </c>
      <c r="I74" s="37">
        <v>1.2351000000000001</v>
      </c>
      <c r="J74" s="16">
        <f t="shared" si="12"/>
        <v>127.56</v>
      </c>
      <c r="K74" s="83">
        <f t="shared" si="13"/>
        <v>197924.64720000004</v>
      </c>
    </row>
    <row r="75" spans="1:1003" ht="30" x14ac:dyDescent="0.25">
      <c r="A75" s="39"/>
      <c r="B75" s="89" t="s">
        <v>121</v>
      </c>
      <c r="C75" s="22" t="s">
        <v>101</v>
      </c>
      <c r="D75" s="38">
        <v>95878</v>
      </c>
      <c r="E75" s="23" t="s">
        <v>175</v>
      </c>
      <c r="F75" s="17" t="s">
        <v>176</v>
      </c>
      <c r="G75" s="8">
        <v>62064.800000000003</v>
      </c>
      <c r="H75" s="15">
        <v>1.64</v>
      </c>
      <c r="I75" s="37">
        <v>1.2351000000000001</v>
      </c>
      <c r="J75" s="16">
        <f t="shared" si="12"/>
        <v>2.0299999999999998</v>
      </c>
      <c r="K75" s="83">
        <f t="shared" si="13"/>
        <v>125991.54399999999</v>
      </c>
    </row>
    <row r="76" spans="1:1003" ht="45" x14ac:dyDescent="0.25">
      <c r="A76" s="39"/>
      <c r="B76" s="89" t="s">
        <v>122</v>
      </c>
      <c r="C76" s="22" t="s">
        <v>101</v>
      </c>
      <c r="D76" s="36">
        <v>96396</v>
      </c>
      <c r="E76" s="23" t="s">
        <v>78</v>
      </c>
      <c r="F76" s="17" t="s">
        <v>18</v>
      </c>
      <c r="G76" s="8">
        <v>1652.0600000000002</v>
      </c>
      <c r="H76" s="15">
        <v>113.36</v>
      </c>
      <c r="I76" s="37">
        <v>1.2351000000000001</v>
      </c>
      <c r="J76" s="16">
        <f t="shared" si="12"/>
        <v>140.01</v>
      </c>
      <c r="K76" s="83">
        <f t="shared" si="13"/>
        <v>231304.92060000001</v>
      </c>
    </row>
    <row r="77" spans="1:1003" ht="30" x14ac:dyDescent="0.25">
      <c r="A77" s="39"/>
      <c r="B77" s="89" t="s">
        <v>123</v>
      </c>
      <c r="C77" s="22" t="s">
        <v>101</v>
      </c>
      <c r="D77" s="38">
        <v>95878</v>
      </c>
      <c r="E77" s="23" t="s">
        <v>175</v>
      </c>
      <c r="F77" s="17" t="s">
        <v>176</v>
      </c>
      <c r="G77" s="8">
        <v>70731.040000000008</v>
      </c>
      <c r="H77" s="15">
        <v>1.64</v>
      </c>
      <c r="I77" s="37">
        <v>1.2351000000000001</v>
      </c>
      <c r="J77" s="16">
        <f t="shared" si="12"/>
        <v>2.0299999999999998</v>
      </c>
      <c r="K77" s="83">
        <f t="shared" si="13"/>
        <v>143584.01120000001</v>
      </c>
    </row>
    <row r="78" spans="1:1003" ht="45" x14ac:dyDescent="0.25">
      <c r="A78" s="39"/>
      <c r="B78" s="89" t="s">
        <v>189</v>
      </c>
      <c r="C78" s="22" t="s">
        <v>101</v>
      </c>
      <c r="D78" s="36">
        <v>96399</v>
      </c>
      <c r="E78" s="23" t="s">
        <v>187</v>
      </c>
      <c r="F78" s="17" t="s">
        <v>18</v>
      </c>
      <c r="G78" s="8">
        <v>1478.3125</v>
      </c>
      <c r="H78" s="15">
        <v>78.05</v>
      </c>
      <c r="I78" s="37">
        <v>1.2351000000000001</v>
      </c>
      <c r="J78" s="16">
        <f t="shared" ref="J78:J79" si="14">ROUND(H78*I78,2)</f>
        <v>96.4</v>
      </c>
      <c r="K78" s="83">
        <f t="shared" ref="K78:K79" si="15">J78*G78</f>
        <v>142509.32500000001</v>
      </c>
    </row>
    <row r="79" spans="1:1003" ht="45" x14ac:dyDescent="0.25">
      <c r="A79" s="39"/>
      <c r="B79" s="89" t="s">
        <v>190</v>
      </c>
      <c r="C79" s="22" t="s">
        <v>101</v>
      </c>
      <c r="D79" s="36">
        <v>97914</v>
      </c>
      <c r="E79" s="23" t="s">
        <v>188</v>
      </c>
      <c r="F79" s="17" t="s">
        <v>176</v>
      </c>
      <c r="G79" s="8">
        <v>59132.5</v>
      </c>
      <c r="H79" s="15">
        <v>2.81</v>
      </c>
      <c r="I79" s="37">
        <v>1.2351000000000001</v>
      </c>
      <c r="J79" s="16">
        <f t="shared" si="14"/>
        <v>3.47</v>
      </c>
      <c r="K79" s="83">
        <f t="shared" si="15"/>
        <v>205189.77500000002</v>
      </c>
    </row>
    <row r="80" spans="1:1003" s="56" customFormat="1" x14ac:dyDescent="0.25">
      <c r="A80" s="39"/>
      <c r="B80" s="88"/>
      <c r="C80" s="58"/>
      <c r="D80" s="47"/>
      <c r="E80" s="59" t="s">
        <v>158</v>
      </c>
      <c r="F80" s="59"/>
      <c r="G80" s="50"/>
      <c r="H80" s="51"/>
      <c r="I80" s="61"/>
      <c r="J80" s="61"/>
      <c r="K80" s="79">
        <f>SUM(K70:K79)</f>
        <v>1328014.5670000003</v>
      </c>
      <c r="L80" s="94"/>
      <c r="M80" s="94"/>
      <c r="N80" s="94"/>
      <c r="O80" s="94"/>
      <c r="P80" s="94"/>
      <c r="Q80" s="94"/>
      <c r="R80" s="54"/>
      <c r="S80" s="54"/>
      <c r="T80" s="54"/>
      <c r="U80" s="54"/>
      <c r="V80" s="54"/>
      <c r="W80" s="54"/>
      <c r="X80" s="54"/>
      <c r="Y80" s="54"/>
      <c r="Z80" s="54"/>
      <c r="AA80" s="54"/>
      <c r="AB80" s="54"/>
      <c r="AC80" s="54"/>
      <c r="AD80" s="54"/>
      <c r="AE80" s="54"/>
      <c r="AF80" s="54"/>
      <c r="AG80" s="54"/>
      <c r="AH80" s="54"/>
      <c r="AI80" s="54"/>
      <c r="AJ80" s="54"/>
      <c r="AK80" s="54"/>
      <c r="AL80" s="54"/>
      <c r="AM80" s="54"/>
      <c r="AN80" s="54"/>
      <c r="AO80" s="54"/>
      <c r="AP80" s="54"/>
      <c r="AQ80" s="54"/>
      <c r="AR80" s="54"/>
      <c r="AS80" s="54"/>
      <c r="AT80" s="54"/>
      <c r="AU80" s="54"/>
      <c r="AV80" s="54"/>
      <c r="AW80" s="54"/>
      <c r="AX80" s="54"/>
      <c r="AY80" s="54"/>
      <c r="AZ80" s="54"/>
      <c r="BA80" s="54"/>
      <c r="BB80" s="54"/>
      <c r="BC80" s="54"/>
      <c r="BD80" s="54"/>
      <c r="BE80" s="54"/>
      <c r="BF80" s="54"/>
      <c r="BG80" s="54"/>
      <c r="BH80" s="54"/>
      <c r="BI80" s="54"/>
      <c r="BJ80" s="54"/>
      <c r="BK80" s="54"/>
      <c r="BL80" s="54"/>
      <c r="BM80" s="54"/>
      <c r="BN80" s="54"/>
      <c r="BO80" s="54"/>
      <c r="BP80" s="54"/>
      <c r="BQ80" s="54"/>
      <c r="BR80" s="54"/>
      <c r="BS80" s="54"/>
      <c r="BT80" s="54"/>
      <c r="BU80" s="54"/>
      <c r="BV80" s="54"/>
      <c r="BW80" s="54"/>
      <c r="BX80" s="54"/>
      <c r="BY80" s="54"/>
      <c r="BZ80" s="54"/>
      <c r="CA80" s="54"/>
      <c r="CB80" s="54"/>
      <c r="CC80" s="54"/>
      <c r="CD80" s="54"/>
      <c r="CE80" s="54"/>
      <c r="CF80" s="54"/>
      <c r="CG80" s="54"/>
      <c r="CH80" s="54"/>
      <c r="CI80" s="54"/>
      <c r="CJ80" s="54"/>
      <c r="CK80" s="54"/>
      <c r="CL80" s="54"/>
      <c r="CM80" s="54"/>
      <c r="CN80" s="54"/>
      <c r="CO80" s="54"/>
      <c r="CP80" s="54"/>
      <c r="CQ80" s="54"/>
      <c r="CR80" s="54"/>
      <c r="CS80" s="54"/>
      <c r="CT80" s="54"/>
      <c r="CU80" s="54"/>
      <c r="CV80" s="54"/>
      <c r="CW80" s="54"/>
      <c r="CX80" s="54"/>
      <c r="CY80" s="54"/>
      <c r="CZ80" s="54"/>
      <c r="DA80" s="54"/>
      <c r="DB80" s="54"/>
      <c r="DC80" s="54"/>
      <c r="DD80" s="54"/>
      <c r="DE80" s="54"/>
      <c r="DF80" s="54"/>
      <c r="DG80" s="54"/>
      <c r="DH80" s="54"/>
      <c r="DI80" s="54"/>
      <c r="DJ80" s="54"/>
      <c r="DK80" s="54"/>
      <c r="DL80" s="54"/>
      <c r="DM80" s="54"/>
      <c r="DN80" s="54"/>
      <c r="DO80" s="54"/>
      <c r="DP80" s="54"/>
      <c r="DQ80" s="54"/>
      <c r="DR80" s="54"/>
      <c r="DS80" s="54"/>
      <c r="DT80" s="54"/>
      <c r="DU80" s="54"/>
      <c r="DV80" s="54"/>
      <c r="DW80" s="54"/>
      <c r="DX80" s="54"/>
      <c r="DY80" s="54"/>
      <c r="DZ80" s="54"/>
      <c r="EA80" s="54"/>
      <c r="EB80" s="54"/>
      <c r="EC80" s="54"/>
      <c r="ED80" s="54"/>
      <c r="EE80" s="54"/>
      <c r="EF80" s="54"/>
      <c r="EG80" s="54"/>
      <c r="EH80" s="54"/>
      <c r="EI80" s="54"/>
      <c r="EJ80" s="54"/>
      <c r="EK80" s="54"/>
      <c r="EL80" s="54"/>
      <c r="EM80" s="54"/>
      <c r="EN80" s="54"/>
      <c r="EO80" s="54"/>
      <c r="EP80" s="54"/>
      <c r="EQ80" s="54"/>
      <c r="ER80" s="54"/>
      <c r="ES80" s="54"/>
      <c r="ET80" s="54"/>
      <c r="EU80" s="54"/>
      <c r="EV80" s="54"/>
      <c r="EW80" s="54"/>
      <c r="EX80" s="54"/>
      <c r="EY80" s="54"/>
      <c r="EZ80" s="54"/>
      <c r="FA80" s="54"/>
      <c r="FB80" s="54"/>
      <c r="FC80" s="54"/>
      <c r="FD80" s="54"/>
      <c r="FE80" s="54"/>
      <c r="FF80" s="54"/>
      <c r="FG80" s="54"/>
      <c r="FH80" s="54"/>
      <c r="FI80" s="54"/>
      <c r="FJ80" s="54"/>
      <c r="FK80" s="54"/>
      <c r="FL80" s="54"/>
      <c r="FM80" s="54"/>
      <c r="FN80" s="54"/>
      <c r="FO80" s="54"/>
      <c r="FP80" s="54"/>
      <c r="FQ80" s="54"/>
      <c r="FR80" s="54"/>
      <c r="FS80" s="54"/>
      <c r="FT80" s="54"/>
      <c r="FU80" s="54"/>
      <c r="FV80" s="54"/>
      <c r="FW80" s="54"/>
      <c r="FX80" s="54"/>
      <c r="FY80" s="54"/>
      <c r="FZ80" s="54"/>
      <c r="GA80" s="54"/>
      <c r="GB80" s="54"/>
      <c r="GC80" s="54"/>
      <c r="GD80" s="54"/>
      <c r="GE80" s="54"/>
      <c r="GF80" s="54"/>
      <c r="GG80" s="54"/>
      <c r="GH80" s="54"/>
      <c r="GI80" s="54"/>
      <c r="GJ80" s="54"/>
      <c r="GK80" s="54"/>
      <c r="GL80" s="54"/>
      <c r="GM80" s="54"/>
      <c r="GN80" s="54"/>
      <c r="GO80" s="54"/>
      <c r="GP80" s="54"/>
      <c r="GQ80" s="54"/>
      <c r="GR80" s="54"/>
      <c r="GS80" s="54"/>
      <c r="GT80" s="54"/>
      <c r="GU80" s="54"/>
      <c r="GV80" s="54"/>
      <c r="GW80" s="54"/>
      <c r="GX80" s="54"/>
      <c r="GY80" s="54"/>
      <c r="GZ80" s="54"/>
      <c r="HA80" s="54"/>
      <c r="HB80" s="54"/>
      <c r="HC80" s="54"/>
      <c r="HD80" s="54"/>
      <c r="HE80" s="54"/>
      <c r="HF80" s="54"/>
      <c r="HG80" s="54"/>
      <c r="HH80" s="54"/>
      <c r="HI80" s="54"/>
      <c r="HJ80" s="54"/>
      <c r="HK80" s="54"/>
      <c r="HL80" s="54"/>
      <c r="HM80" s="54"/>
      <c r="HN80" s="54"/>
      <c r="HO80" s="54"/>
      <c r="HP80" s="54"/>
      <c r="HQ80" s="54"/>
      <c r="HR80" s="54"/>
      <c r="HS80" s="54"/>
      <c r="HT80" s="54"/>
      <c r="HU80" s="54"/>
      <c r="HV80" s="54"/>
      <c r="HW80" s="54"/>
      <c r="HX80" s="54"/>
      <c r="HY80" s="54"/>
      <c r="HZ80" s="54"/>
      <c r="IA80" s="54"/>
      <c r="IB80" s="54"/>
      <c r="IC80" s="55"/>
      <c r="ID80" s="55"/>
      <c r="IE80" s="55"/>
      <c r="IF80" s="55"/>
      <c r="IG80" s="55"/>
      <c r="IH80" s="55"/>
      <c r="II80" s="55"/>
      <c r="IJ80" s="55"/>
      <c r="IK80" s="55"/>
      <c r="IL80" s="55"/>
      <c r="IM80" s="55"/>
      <c r="IN80" s="55"/>
      <c r="IO80" s="55"/>
      <c r="IP80" s="55"/>
      <c r="IQ80" s="55"/>
      <c r="IR80" s="55"/>
      <c r="IS80" s="55"/>
      <c r="IT80" s="55"/>
      <c r="IU80" s="55"/>
      <c r="IV80" s="55"/>
      <c r="IW80" s="55"/>
      <c r="IX80" s="55"/>
      <c r="IY80" s="55"/>
      <c r="IZ80" s="55"/>
      <c r="JA80" s="55"/>
      <c r="JB80" s="55"/>
      <c r="JC80" s="55"/>
      <c r="JD80" s="55"/>
      <c r="JE80" s="55"/>
      <c r="JF80" s="55"/>
      <c r="JG80" s="55"/>
      <c r="JH80" s="55"/>
      <c r="JI80" s="55"/>
      <c r="JJ80" s="55"/>
      <c r="JK80" s="55"/>
      <c r="JL80" s="55"/>
      <c r="JM80" s="55"/>
      <c r="JN80" s="55"/>
      <c r="JO80" s="55"/>
      <c r="JP80" s="55"/>
      <c r="JQ80" s="55"/>
      <c r="JR80" s="55"/>
      <c r="JS80" s="55"/>
      <c r="JT80" s="55"/>
      <c r="JU80" s="55"/>
      <c r="JV80" s="55"/>
      <c r="JW80" s="55"/>
      <c r="JX80" s="55"/>
      <c r="JY80" s="55"/>
      <c r="JZ80" s="55"/>
      <c r="KA80" s="55"/>
      <c r="KB80" s="55"/>
      <c r="KC80" s="55"/>
      <c r="KD80" s="55"/>
      <c r="KE80" s="55"/>
      <c r="KF80" s="55"/>
      <c r="KG80" s="55"/>
      <c r="KH80" s="55"/>
      <c r="KI80" s="55"/>
      <c r="KJ80" s="55"/>
      <c r="KK80" s="55"/>
      <c r="KL80" s="55"/>
      <c r="KM80" s="55"/>
      <c r="KN80" s="55"/>
      <c r="KO80" s="55"/>
      <c r="KP80" s="55"/>
      <c r="KQ80" s="55"/>
      <c r="KR80" s="55"/>
      <c r="KS80" s="55"/>
      <c r="KT80" s="55"/>
      <c r="KU80" s="55"/>
      <c r="KV80" s="55"/>
      <c r="KW80" s="55"/>
      <c r="KX80" s="55"/>
      <c r="KY80" s="55"/>
      <c r="KZ80" s="55"/>
      <c r="LA80" s="55"/>
      <c r="LB80" s="55"/>
      <c r="LC80" s="55"/>
      <c r="LD80" s="55"/>
      <c r="LE80" s="55"/>
      <c r="LF80" s="55"/>
      <c r="LG80" s="55"/>
      <c r="LH80" s="55"/>
      <c r="LI80" s="55"/>
      <c r="LJ80" s="55"/>
      <c r="LK80" s="55"/>
      <c r="LL80" s="55"/>
      <c r="LM80" s="55"/>
      <c r="LN80" s="55"/>
      <c r="LO80" s="55"/>
      <c r="LP80" s="55"/>
      <c r="LQ80" s="55"/>
      <c r="LR80" s="55"/>
      <c r="LS80" s="55"/>
      <c r="LT80" s="55"/>
      <c r="LU80" s="55"/>
      <c r="LV80" s="55"/>
      <c r="LW80" s="55"/>
      <c r="LX80" s="55"/>
      <c r="LY80" s="55"/>
      <c r="LZ80" s="55"/>
      <c r="MA80" s="55"/>
      <c r="MB80" s="55"/>
      <c r="MC80" s="55"/>
      <c r="MD80" s="55"/>
      <c r="ME80" s="55"/>
      <c r="MF80" s="55"/>
      <c r="MG80" s="55"/>
      <c r="MH80" s="55"/>
      <c r="MI80" s="55"/>
      <c r="MJ80" s="55"/>
      <c r="MK80" s="55"/>
      <c r="ML80" s="55"/>
      <c r="MM80" s="55"/>
      <c r="MN80" s="55"/>
      <c r="MO80" s="55"/>
      <c r="MP80" s="55"/>
      <c r="MQ80" s="55"/>
      <c r="MR80" s="55"/>
      <c r="MS80" s="55"/>
      <c r="MT80" s="55"/>
      <c r="MU80" s="55"/>
      <c r="MV80" s="55"/>
      <c r="MW80" s="55"/>
      <c r="MX80" s="55"/>
      <c r="MY80" s="55"/>
      <c r="MZ80" s="55"/>
      <c r="NA80" s="55"/>
      <c r="NB80" s="55"/>
      <c r="NC80" s="55"/>
      <c r="ND80" s="55"/>
      <c r="NE80" s="55"/>
      <c r="NF80" s="55"/>
      <c r="NG80" s="55"/>
      <c r="NH80" s="55"/>
      <c r="NI80" s="55"/>
      <c r="NJ80" s="55"/>
      <c r="NK80" s="55"/>
      <c r="NL80" s="55"/>
      <c r="NM80" s="55"/>
      <c r="NN80" s="55"/>
      <c r="NO80" s="55"/>
      <c r="NP80" s="55"/>
      <c r="NQ80" s="55"/>
      <c r="NR80" s="55"/>
      <c r="NS80" s="55"/>
      <c r="NT80" s="55"/>
      <c r="NU80" s="55"/>
      <c r="NV80" s="55"/>
      <c r="NW80" s="55"/>
      <c r="NX80" s="55"/>
      <c r="NY80" s="55"/>
      <c r="NZ80" s="55"/>
      <c r="OA80" s="55"/>
      <c r="OB80" s="55"/>
      <c r="OC80" s="55"/>
      <c r="OD80" s="55"/>
      <c r="OE80" s="55"/>
      <c r="OF80" s="55"/>
      <c r="OG80" s="55"/>
      <c r="OH80" s="55"/>
      <c r="OI80" s="55"/>
      <c r="OJ80" s="55"/>
      <c r="OK80" s="55"/>
      <c r="OL80" s="55"/>
      <c r="OM80" s="55"/>
      <c r="ON80" s="55"/>
      <c r="OO80" s="55"/>
      <c r="OP80" s="55"/>
      <c r="OQ80" s="55"/>
      <c r="OR80" s="55"/>
      <c r="OS80" s="55"/>
      <c r="OT80" s="55"/>
      <c r="OU80" s="55"/>
      <c r="OV80" s="55"/>
      <c r="OW80" s="55"/>
      <c r="OX80" s="55"/>
      <c r="OY80" s="55"/>
      <c r="OZ80" s="55"/>
      <c r="PA80" s="55"/>
      <c r="PB80" s="55"/>
      <c r="PC80" s="55"/>
      <c r="PD80" s="55"/>
      <c r="PE80" s="55"/>
      <c r="PF80" s="55"/>
      <c r="PG80" s="55"/>
      <c r="PH80" s="55"/>
      <c r="PI80" s="55"/>
      <c r="PJ80" s="55"/>
      <c r="PK80" s="55"/>
      <c r="PL80" s="55"/>
      <c r="PM80" s="55"/>
      <c r="PN80" s="55"/>
      <c r="PO80" s="55"/>
      <c r="PP80" s="55"/>
      <c r="PQ80" s="55"/>
      <c r="PR80" s="55"/>
      <c r="PS80" s="55"/>
      <c r="PT80" s="55"/>
      <c r="PU80" s="55"/>
      <c r="PV80" s="55"/>
      <c r="PW80" s="55"/>
      <c r="PX80" s="55"/>
      <c r="PY80" s="55"/>
      <c r="PZ80" s="55"/>
      <c r="QA80" s="55"/>
      <c r="QB80" s="55"/>
      <c r="QC80" s="55"/>
      <c r="QD80" s="55"/>
      <c r="QE80" s="55"/>
      <c r="QF80" s="55"/>
      <c r="QG80" s="55"/>
      <c r="QH80" s="55"/>
      <c r="QI80" s="55"/>
      <c r="QJ80" s="55"/>
      <c r="QK80" s="55"/>
      <c r="QL80" s="55"/>
      <c r="QM80" s="55"/>
      <c r="QN80" s="55"/>
      <c r="QO80" s="55"/>
      <c r="QP80" s="55"/>
      <c r="QQ80" s="55"/>
      <c r="QR80" s="55"/>
      <c r="QS80" s="55"/>
      <c r="QT80" s="55"/>
      <c r="QU80" s="55"/>
      <c r="QV80" s="55"/>
      <c r="QW80" s="55"/>
      <c r="QX80" s="55"/>
      <c r="QY80" s="55"/>
      <c r="QZ80" s="55"/>
      <c r="RA80" s="55"/>
      <c r="RB80" s="55"/>
      <c r="RC80" s="55"/>
      <c r="RD80" s="55"/>
      <c r="RE80" s="55"/>
      <c r="RF80" s="55"/>
      <c r="RG80" s="55"/>
      <c r="RH80" s="55"/>
      <c r="RI80" s="55"/>
      <c r="RJ80" s="55"/>
      <c r="RK80" s="55"/>
      <c r="RL80" s="55"/>
      <c r="RM80" s="55"/>
      <c r="RN80" s="55"/>
      <c r="RO80" s="55"/>
      <c r="RP80" s="55"/>
      <c r="RQ80" s="55"/>
      <c r="RR80" s="55"/>
      <c r="RS80" s="55"/>
      <c r="RT80" s="55"/>
      <c r="RU80" s="55"/>
      <c r="RV80" s="55"/>
      <c r="RW80" s="55"/>
      <c r="RX80" s="55"/>
      <c r="RY80" s="55"/>
      <c r="RZ80" s="55"/>
      <c r="SA80" s="55"/>
      <c r="SB80" s="55"/>
      <c r="SC80" s="55"/>
      <c r="SD80" s="55"/>
      <c r="SE80" s="55"/>
      <c r="SF80" s="55"/>
      <c r="SG80" s="55"/>
      <c r="SH80" s="55"/>
      <c r="SI80" s="55"/>
      <c r="SJ80" s="55"/>
      <c r="SK80" s="55"/>
      <c r="SL80" s="55"/>
      <c r="SM80" s="55"/>
      <c r="SN80" s="55"/>
      <c r="SO80" s="55"/>
      <c r="SP80" s="55"/>
      <c r="SQ80" s="55"/>
      <c r="SR80" s="55"/>
      <c r="SS80" s="55"/>
      <c r="ST80" s="55"/>
      <c r="SU80" s="55"/>
      <c r="SV80" s="55"/>
      <c r="SW80" s="55"/>
      <c r="SX80" s="55"/>
      <c r="SY80" s="55"/>
      <c r="SZ80" s="55"/>
      <c r="TA80" s="55"/>
      <c r="TB80" s="55"/>
      <c r="TC80" s="55"/>
      <c r="TD80" s="55"/>
      <c r="TE80" s="55"/>
      <c r="TF80" s="55"/>
      <c r="TG80" s="55"/>
      <c r="TH80" s="55"/>
      <c r="TI80" s="55"/>
      <c r="TJ80" s="55"/>
      <c r="TK80" s="55"/>
      <c r="TL80" s="55"/>
      <c r="TM80" s="55"/>
      <c r="TN80" s="55"/>
      <c r="TO80" s="55"/>
      <c r="TP80" s="55"/>
      <c r="TQ80" s="55"/>
      <c r="TR80" s="55"/>
      <c r="TS80" s="55"/>
      <c r="TT80" s="55"/>
      <c r="TU80" s="55"/>
      <c r="TV80" s="55"/>
      <c r="TW80" s="55"/>
      <c r="TX80" s="55"/>
      <c r="TY80" s="55"/>
      <c r="TZ80" s="55"/>
      <c r="UA80" s="55"/>
      <c r="UB80" s="55"/>
      <c r="UC80" s="55"/>
      <c r="UD80" s="55"/>
      <c r="UE80" s="55"/>
      <c r="UF80" s="55"/>
      <c r="UG80" s="55"/>
      <c r="UH80" s="55"/>
      <c r="UI80" s="55"/>
      <c r="UJ80" s="55"/>
      <c r="UK80" s="55"/>
      <c r="UL80" s="55"/>
      <c r="UM80" s="55"/>
      <c r="UN80" s="55"/>
      <c r="UO80" s="55"/>
      <c r="UP80" s="55"/>
      <c r="UQ80" s="55"/>
      <c r="UR80" s="55"/>
      <c r="US80" s="55"/>
      <c r="UT80" s="55"/>
      <c r="UU80" s="55"/>
      <c r="UV80" s="55"/>
      <c r="UW80" s="55"/>
      <c r="UX80" s="55"/>
      <c r="UY80" s="55"/>
      <c r="UZ80" s="55"/>
      <c r="VA80" s="55"/>
      <c r="VB80" s="55"/>
      <c r="VC80" s="55"/>
      <c r="VD80" s="55"/>
      <c r="VE80" s="55"/>
      <c r="VF80" s="55"/>
      <c r="VG80" s="55"/>
      <c r="VH80" s="55"/>
      <c r="VI80" s="55"/>
      <c r="VJ80" s="55"/>
      <c r="VK80" s="55"/>
      <c r="VL80" s="55"/>
      <c r="VM80" s="55"/>
      <c r="VN80" s="55"/>
      <c r="VO80" s="55"/>
      <c r="VP80" s="55"/>
      <c r="VQ80" s="55"/>
      <c r="VR80" s="55"/>
      <c r="VS80" s="55"/>
      <c r="VT80" s="55"/>
      <c r="VU80" s="55"/>
      <c r="VV80" s="55"/>
      <c r="VW80" s="55"/>
      <c r="VX80" s="55"/>
      <c r="VY80" s="55"/>
      <c r="VZ80" s="55"/>
      <c r="WA80" s="55"/>
      <c r="WB80" s="55"/>
      <c r="WC80" s="55"/>
      <c r="WD80" s="55"/>
      <c r="WE80" s="55"/>
      <c r="WF80" s="55"/>
      <c r="WG80" s="55"/>
      <c r="WH80" s="55"/>
      <c r="WI80" s="55"/>
      <c r="WJ80" s="55"/>
      <c r="WK80" s="55"/>
      <c r="WL80" s="55"/>
      <c r="WM80" s="55"/>
      <c r="WN80" s="55"/>
      <c r="WO80" s="55"/>
      <c r="WP80" s="55"/>
      <c r="WQ80" s="55"/>
      <c r="WR80" s="55"/>
      <c r="WS80" s="55"/>
      <c r="WT80" s="55"/>
      <c r="WU80" s="55"/>
      <c r="WV80" s="55"/>
      <c r="WW80" s="55"/>
      <c r="WX80" s="55"/>
      <c r="WY80" s="55"/>
      <c r="WZ80" s="55"/>
      <c r="XA80" s="55"/>
      <c r="XB80" s="55"/>
      <c r="XC80" s="55"/>
      <c r="XD80" s="55"/>
      <c r="XE80" s="55"/>
      <c r="XF80" s="55"/>
      <c r="XG80" s="55"/>
      <c r="XH80" s="55"/>
      <c r="XI80" s="55"/>
      <c r="XJ80" s="55"/>
      <c r="XK80" s="55"/>
      <c r="XL80" s="55"/>
      <c r="XM80" s="55"/>
      <c r="XN80" s="55"/>
      <c r="XO80" s="55"/>
      <c r="XP80" s="55"/>
      <c r="XQ80" s="55"/>
      <c r="XR80" s="55"/>
      <c r="XS80" s="55"/>
      <c r="XT80" s="55"/>
      <c r="XU80" s="55"/>
      <c r="XV80" s="55"/>
      <c r="XW80" s="55"/>
      <c r="XX80" s="55"/>
      <c r="XY80" s="55"/>
      <c r="XZ80" s="55"/>
      <c r="YA80" s="55"/>
      <c r="YB80" s="55"/>
      <c r="YC80" s="55"/>
      <c r="YD80" s="55"/>
      <c r="YE80" s="55"/>
      <c r="YF80" s="55"/>
      <c r="YG80" s="55"/>
      <c r="YH80" s="55"/>
      <c r="YI80" s="55"/>
      <c r="YJ80" s="55"/>
      <c r="YK80" s="55"/>
      <c r="YL80" s="55"/>
      <c r="YM80" s="55"/>
      <c r="YN80" s="55"/>
      <c r="YO80" s="55"/>
      <c r="YP80" s="55"/>
      <c r="YQ80" s="55"/>
      <c r="YR80" s="55"/>
      <c r="YS80" s="55"/>
      <c r="YT80" s="55"/>
      <c r="YU80" s="55"/>
      <c r="YV80" s="55"/>
      <c r="YW80" s="55"/>
      <c r="YX80" s="55"/>
      <c r="YY80" s="55"/>
      <c r="YZ80" s="55"/>
      <c r="ZA80" s="55"/>
      <c r="ZB80" s="55"/>
      <c r="ZC80" s="55"/>
      <c r="ZD80" s="55"/>
      <c r="ZE80" s="55"/>
      <c r="ZF80" s="55"/>
      <c r="ZG80" s="55"/>
      <c r="ZH80" s="55"/>
      <c r="ZI80" s="55"/>
      <c r="ZJ80" s="55"/>
      <c r="ZK80" s="55"/>
      <c r="ZL80" s="55"/>
      <c r="ZM80" s="55"/>
      <c r="ZN80" s="55"/>
      <c r="ZO80" s="55"/>
      <c r="ZP80" s="55"/>
      <c r="ZQ80" s="55"/>
      <c r="ZR80" s="55"/>
      <c r="ZS80" s="55"/>
      <c r="ZT80" s="55"/>
      <c r="ZU80" s="55"/>
      <c r="ZV80" s="55"/>
      <c r="ZW80" s="55"/>
      <c r="ZX80" s="55"/>
      <c r="ZY80" s="55"/>
      <c r="ZZ80" s="55"/>
      <c r="AAA80" s="55"/>
      <c r="AAB80" s="55"/>
      <c r="AAC80" s="55"/>
      <c r="AAD80" s="55"/>
      <c r="AAE80" s="55"/>
      <c r="AAF80" s="55"/>
      <c r="AAG80" s="55"/>
      <c r="AAH80" s="55"/>
      <c r="AAI80" s="55"/>
      <c r="AAJ80" s="55"/>
      <c r="AAK80" s="55"/>
      <c r="AAL80" s="55"/>
      <c r="AAM80" s="55"/>
      <c r="AAN80" s="55"/>
      <c r="AAO80" s="55"/>
      <c r="AAP80" s="55"/>
      <c r="AAQ80" s="55"/>
      <c r="AAR80" s="55"/>
      <c r="AAS80" s="55"/>
      <c r="AAT80" s="55"/>
      <c r="AAU80" s="55"/>
      <c r="AAV80" s="55"/>
      <c r="AAW80" s="55"/>
      <c r="AAX80" s="55"/>
      <c r="AAY80" s="55"/>
      <c r="AAZ80" s="55"/>
      <c r="ABA80" s="55"/>
      <c r="ABB80" s="55"/>
      <c r="ABC80" s="55"/>
      <c r="ABD80" s="55"/>
      <c r="ABE80" s="55"/>
      <c r="ABF80" s="55"/>
      <c r="ABG80" s="55"/>
      <c r="ABH80" s="55"/>
      <c r="ABI80" s="55"/>
      <c r="ABJ80" s="55"/>
      <c r="ABK80" s="55"/>
      <c r="ABL80" s="55"/>
      <c r="ABM80" s="55"/>
      <c r="ABN80" s="55"/>
      <c r="ABO80" s="55"/>
      <c r="ABP80" s="55"/>
      <c r="ABQ80" s="55"/>
      <c r="ABR80" s="55"/>
      <c r="ABS80" s="55"/>
      <c r="ABT80" s="55"/>
      <c r="ABU80" s="55"/>
      <c r="ABV80" s="55"/>
      <c r="ABW80" s="55"/>
      <c r="ABX80" s="55"/>
      <c r="ABY80" s="55"/>
      <c r="ABZ80" s="55"/>
      <c r="ACA80" s="55"/>
      <c r="ACB80" s="55"/>
      <c r="ACC80" s="55"/>
      <c r="ACD80" s="55"/>
      <c r="ACE80" s="55"/>
      <c r="ACF80" s="55"/>
      <c r="ACG80" s="55"/>
      <c r="ACH80" s="55"/>
      <c r="ACI80" s="55"/>
      <c r="ACJ80" s="55"/>
      <c r="ACK80" s="55"/>
      <c r="ACL80" s="55"/>
      <c r="ACM80" s="55"/>
      <c r="ACN80" s="55"/>
      <c r="ACO80" s="55"/>
      <c r="ACP80" s="55"/>
      <c r="ACQ80" s="55"/>
      <c r="ACR80" s="55"/>
      <c r="ACS80" s="55"/>
      <c r="ACT80" s="55"/>
      <c r="ACU80" s="55"/>
      <c r="ACV80" s="55"/>
      <c r="ACW80" s="55"/>
      <c r="ACX80" s="55"/>
      <c r="ACY80" s="55"/>
      <c r="ACZ80" s="55"/>
      <c r="ADA80" s="55"/>
      <c r="ADB80" s="55"/>
      <c r="ADC80" s="55"/>
      <c r="ADD80" s="55"/>
      <c r="ADE80" s="55"/>
      <c r="ADF80" s="55"/>
      <c r="ADG80" s="55"/>
      <c r="ADH80" s="55"/>
      <c r="ADI80" s="55"/>
      <c r="ADJ80" s="55"/>
      <c r="ADK80" s="55"/>
      <c r="ADL80" s="55"/>
      <c r="ADM80" s="55"/>
      <c r="ADN80" s="55"/>
      <c r="ADO80" s="55"/>
      <c r="ADP80" s="55"/>
      <c r="ADQ80" s="55"/>
      <c r="ADR80" s="55"/>
      <c r="ADS80" s="55"/>
      <c r="ADT80" s="55"/>
      <c r="ADU80" s="55"/>
      <c r="ADV80" s="55"/>
      <c r="ADW80" s="55"/>
      <c r="ADX80" s="55"/>
      <c r="ADY80" s="55"/>
      <c r="ADZ80" s="55"/>
      <c r="AEA80" s="55"/>
      <c r="AEB80" s="55"/>
      <c r="AEC80" s="55"/>
      <c r="AED80" s="55"/>
      <c r="AEE80" s="55"/>
      <c r="AEF80" s="55"/>
      <c r="AEG80" s="55"/>
      <c r="AEH80" s="55"/>
      <c r="AEI80" s="55"/>
      <c r="AEJ80" s="55"/>
      <c r="AEK80" s="55"/>
      <c r="AEL80" s="55"/>
      <c r="AEM80" s="55"/>
      <c r="AEN80" s="55"/>
      <c r="AEO80" s="55"/>
      <c r="AEP80" s="55"/>
      <c r="AEQ80" s="55"/>
      <c r="AER80" s="55"/>
      <c r="AES80" s="55"/>
      <c r="AET80" s="55"/>
      <c r="AEU80" s="55"/>
      <c r="AEV80" s="55"/>
      <c r="AEW80" s="55"/>
      <c r="AEX80" s="55"/>
      <c r="AEY80" s="55"/>
      <c r="AEZ80" s="55"/>
      <c r="AFA80" s="55"/>
      <c r="AFB80" s="55"/>
      <c r="AFC80" s="55"/>
      <c r="AFD80" s="55"/>
      <c r="AFE80" s="55"/>
      <c r="AFF80" s="55"/>
      <c r="AFG80" s="55"/>
      <c r="AFH80" s="55"/>
      <c r="AFI80" s="55"/>
      <c r="AFJ80" s="55"/>
      <c r="AFK80" s="55"/>
      <c r="AFL80" s="55"/>
      <c r="AFM80" s="55"/>
      <c r="AFN80" s="55"/>
      <c r="AFO80" s="55"/>
      <c r="AFP80" s="55"/>
      <c r="AFQ80" s="55"/>
      <c r="AFR80" s="55"/>
      <c r="AFS80" s="55"/>
      <c r="AFT80" s="55"/>
      <c r="AFU80" s="55"/>
      <c r="AFV80" s="55"/>
      <c r="AFW80" s="55"/>
      <c r="AFX80" s="55"/>
      <c r="AFY80" s="55"/>
      <c r="AFZ80" s="55"/>
      <c r="AGA80" s="55"/>
      <c r="AGB80" s="55"/>
      <c r="AGC80" s="55"/>
      <c r="AGD80" s="55"/>
      <c r="AGE80" s="55"/>
      <c r="AGF80" s="55"/>
      <c r="AGG80" s="55"/>
      <c r="AGH80" s="55"/>
      <c r="AGI80" s="55"/>
      <c r="AGJ80" s="55"/>
      <c r="AGK80" s="55"/>
      <c r="AGL80" s="55"/>
      <c r="AGM80" s="55"/>
      <c r="AGN80" s="55"/>
      <c r="AGO80" s="55"/>
      <c r="AGP80" s="55"/>
      <c r="AGQ80" s="55"/>
      <c r="AGR80" s="55"/>
      <c r="AGS80" s="55"/>
      <c r="AGT80" s="55"/>
      <c r="AGU80" s="55"/>
      <c r="AGV80" s="55"/>
      <c r="AGW80" s="55"/>
      <c r="AGX80" s="55"/>
      <c r="AGY80" s="55"/>
      <c r="AGZ80" s="55"/>
      <c r="AHA80" s="55"/>
      <c r="AHB80" s="55"/>
      <c r="AHC80" s="55"/>
      <c r="AHD80" s="55"/>
      <c r="AHE80" s="55"/>
      <c r="AHF80" s="55"/>
      <c r="AHG80" s="55"/>
      <c r="AHH80" s="55"/>
      <c r="AHI80" s="55"/>
      <c r="AHJ80" s="55"/>
      <c r="AHK80" s="55"/>
      <c r="AHL80" s="55"/>
      <c r="AHM80" s="55"/>
      <c r="AHN80" s="55"/>
      <c r="AHO80" s="55"/>
      <c r="AHP80" s="55"/>
      <c r="AHQ80" s="55"/>
      <c r="AHR80" s="55"/>
      <c r="AHS80" s="55"/>
      <c r="AHT80" s="55"/>
      <c r="AHU80" s="55"/>
      <c r="AHV80" s="55"/>
      <c r="AHW80" s="55"/>
      <c r="AHX80" s="55"/>
      <c r="AHY80" s="55"/>
      <c r="AHZ80" s="55"/>
      <c r="AIA80" s="55"/>
      <c r="AIB80" s="55"/>
      <c r="AIC80" s="55"/>
      <c r="AID80" s="55"/>
      <c r="AIE80" s="55"/>
      <c r="AIF80" s="55"/>
      <c r="AIG80" s="55"/>
      <c r="AIH80" s="55"/>
      <c r="AII80" s="55"/>
      <c r="AIJ80" s="55"/>
      <c r="AIK80" s="55"/>
      <c r="AIL80" s="55"/>
      <c r="AIM80" s="55"/>
      <c r="AIN80" s="55"/>
      <c r="AIO80" s="55"/>
      <c r="AIP80" s="55"/>
      <c r="AIQ80" s="55"/>
      <c r="AIR80" s="55"/>
      <c r="AIS80" s="55"/>
      <c r="AIT80" s="55"/>
      <c r="AIU80" s="55"/>
      <c r="AIV80" s="55"/>
      <c r="AIW80" s="55"/>
      <c r="AIX80" s="55"/>
      <c r="AIY80" s="55"/>
      <c r="AIZ80" s="55"/>
      <c r="AJA80" s="55"/>
      <c r="AJB80" s="55"/>
      <c r="AJC80" s="55"/>
      <c r="AJD80" s="55"/>
      <c r="AJE80" s="55"/>
      <c r="AJF80" s="55"/>
      <c r="AJG80" s="55"/>
      <c r="AJH80" s="55"/>
      <c r="AJI80" s="55"/>
      <c r="AJJ80" s="55"/>
      <c r="AJK80" s="55"/>
      <c r="AJL80" s="55"/>
      <c r="AJM80" s="55"/>
      <c r="AJN80" s="55"/>
      <c r="AJO80" s="55"/>
      <c r="AJP80" s="55"/>
      <c r="AJQ80" s="55"/>
      <c r="AJR80" s="55"/>
      <c r="AJS80" s="55"/>
      <c r="AJT80" s="55"/>
      <c r="AJU80" s="55"/>
      <c r="AJV80" s="55"/>
      <c r="AJW80" s="55"/>
      <c r="AJX80" s="55"/>
      <c r="AJY80" s="55"/>
      <c r="AJZ80" s="55"/>
      <c r="AKA80" s="55"/>
      <c r="AKB80" s="55"/>
      <c r="AKC80" s="55"/>
      <c r="AKD80" s="55"/>
      <c r="AKE80" s="55"/>
      <c r="AKF80" s="55"/>
      <c r="AKG80" s="55"/>
      <c r="AKH80" s="55"/>
      <c r="AKI80" s="55"/>
      <c r="AKJ80" s="55"/>
      <c r="AKK80" s="55"/>
      <c r="AKL80" s="55"/>
      <c r="AKM80" s="55"/>
      <c r="AKN80" s="55"/>
      <c r="AKO80" s="55"/>
      <c r="AKP80" s="55"/>
      <c r="AKQ80" s="55"/>
      <c r="AKR80" s="55"/>
      <c r="AKS80" s="55"/>
      <c r="AKT80" s="55"/>
      <c r="AKU80" s="55"/>
      <c r="AKV80" s="55"/>
      <c r="AKW80" s="55"/>
      <c r="AKX80" s="55"/>
      <c r="AKY80" s="55"/>
      <c r="AKZ80" s="55"/>
      <c r="ALA80" s="55"/>
      <c r="ALB80" s="55"/>
      <c r="ALC80" s="55"/>
      <c r="ALD80" s="55"/>
      <c r="ALE80" s="55"/>
      <c r="ALF80" s="55"/>
      <c r="ALG80" s="55"/>
      <c r="ALH80" s="55"/>
      <c r="ALI80" s="55"/>
      <c r="ALJ80" s="55"/>
      <c r="ALK80" s="55"/>
      <c r="ALL80" s="55"/>
      <c r="ALM80" s="55"/>
      <c r="ALN80" s="55"/>
      <c r="ALO80" s="55"/>
    </row>
    <row r="81" spans="1:1003" x14ac:dyDescent="0.25">
      <c r="A81" s="39"/>
      <c r="B81" s="75">
        <v>7</v>
      </c>
      <c r="C81" s="11"/>
      <c r="D81" s="12">
        <v>7</v>
      </c>
      <c r="E81" s="103" t="s">
        <v>150</v>
      </c>
      <c r="F81" s="103"/>
      <c r="G81" s="103"/>
      <c r="H81" s="103"/>
      <c r="I81" s="103"/>
      <c r="J81" s="103"/>
      <c r="K81" s="104"/>
    </row>
    <row r="82" spans="1:1003" x14ac:dyDescent="0.25">
      <c r="A82" s="39"/>
      <c r="B82" s="89" t="s">
        <v>124</v>
      </c>
      <c r="C82" s="72" t="s">
        <v>13</v>
      </c>
      <c r="D82" s="36">
        <v>13</v>
      </c>
      <c r="E82" s="23" t="s">
        <v>79</v>
      </c>
      <c r="F82" s="13" t="s">
        <v>15</v>
      </c>
      <c r="G82" s="8">
        <v>8203.9000000000015</v>
      </c>
      <c r="H82" s="43">
        <v>9.48</v>
      </c>
      <c r="I82" s="37">
        <v>1.2351000000000001</v>
      </c>
      <c r="J82" s="16">
        <f t="shared" ref="J82:J88" si="16">ROUND(H82*I82,2)</f>
        <v>11.71</v>
      </c>
      <c r="K82" s="83">
        <f t="shared" ref="K82:K88" si="17">J82*G82</f>
        <v>96067.669000000024</v>
      </c>
    </row>
    <row r="83" spans="1:1003" x14ac:dyDescent="0.25">
      <c r="A83" s="39"/>
      <c r="B83" s="89" t="s">
        <v>125</v>
      </c>
      <c r="C83" s="72" t="s">
        <v>101</v>
      </c>
      <c r="D83" s="36">
        <v>96402</v>
      </c>
      <c r="E83" s="23" t="s">
        <v>80</v>
      </c>
      <c r="F83" s="13" t="s">
        <v>15</v>
      </c>
      <c r="G83" s="8">
        <v>8203.9000000000015</v>
      </c>
      <c r="H83" s="15">
        <v>2.85</v>
      </c>
      <c r="I83" s="37">
        <v>1.2351000000000001</v>
      </c>
      <c r="J83" s="16">
        <f t="shared" si="16"/>
        <v>3.52</v>
      </c>
      <c r="K83" s="83">
        <f t="shared" si="17"/>
        <v>28877.728000000006</v>
      </c>
    </row>
    <row r="84" spans="1:1003" ht="45" x14ac:dyDescent="0.25">
      <c r="A84" s="39"/>
      <c r="B84" s="89" t="s">
        <v>126</v>
      </c>
      <c r="C84" s="72" t="s">
        <v>13</v>
      </c>
      <c r="D84" s="36">
        <v>14</v>
      </c>
      <c r="E84" s="23" t="s">
        <v>83</v>
      </c>
      <c r="F84" s="17" t="s">
        <v>18</v>
      </c>
      <c r="G84" s="8">
        <v>367.89500000000004</v>
      </c>
      <c r="H84" s="15">
        <v>1443.8000000000002</v>
      </c>
      <c r="I84" s="37">
        <v>1.2351000000000001</v>
      </c>
      <c r="J84" s="16">
        <f t="shared" si="16"/>
        <v>1783.24</v>
      </c>
      <c r="K84" s="83">
        <f t="shared" si="17"/>
        <v>656045.07980000007</v>
      </c>
    </row>
    <row r="85" spans="1:1003" ht="30" x14ac:dyDescent="0.25">
      <c r="A85" s="39"/>
      <c r="B85" s="89" t="s">
        <v>127</v>
      </c>
      <c r="C85" s="72" t="s">
        <v>101</v>
      </c>
      <c r="D85" s="36">
        <v>95875</v>
      </c>
      <c r="E85" s="23" t="s">
        <v>175</v>
      </c>
      <c r="F85" s="17" t="s">
        <v>176</v>
      </c>
      <c r="G85" s="8">
        <v>18762.644999999997</v>
      </c>
      <c r="H85" s="15">
        <v>2.44</v>
      </c>
      <c r="I85" s="37">
        <v>1.2351000000000001</v>
      </c>
      <c r="J85" s="16">
        <f t="shared" si="16"/>
        <v>3.01</v>
      </c>
      <c r="K85" s="83">
        <f t="shared" si="17"/>
        <v>56475.561449999987</v>
      </c>
    </row>
    <row r="86" spans="1:1003" x14ac:dyDescent="0.25">
      <c r="A86" s="39"/>
      <c r="B86" s="89" t="s">
        <v>128</v>
      </c>
      <c r="C86" s="72" t="s">
        <v>101</v>
      </c>
      <c r="D86" s="36">
        <v>96402</v>
      </c>
      <c r="E86" s="23" t="s">
        <v>81</v>
      </c>
      <c r="F86" s="13" t="s">
        <v>15</v>
      </c>
      <c r="G86" s="8">
        <v>873</v>
      </c>
      <c r="H86" s="15">
        <v>2.85</v>
      </c>
      <c r="I86" s="37">
        <v>1.2351000000000001</v>
      </c>
      <c r="J86" s="16">
        <f t="shared" si="16"/>
        <v>3.52</v>
      </c>
      <c r="K86" s="83">
        <f t="shared" si="17"/>
        <v>3072.96</v>
      </c>
    </row>
    <row r="87" spans="1:1003" ht="30" x14ac:dyDescent="0.25">
      <c r="A87" s="39"/>
      <c r="B87" s="89" t="s">
        <v>129</v>
      </c>
      <c r="C87" s="72" t="s">
        <v>13</v>
      </c>
      <c r="D87" s="36">
        <v>14</v>
      </c>
      <c r="E87" s="23" t="s">
        <v>84</v>
      </c>
      <c r="F87" s="17" t="s">
        <v>18</v>
      </c>
      <c r="G87" s="8">
        <v>26.189999999999998</v>
      </c>
      <c r="H87" s="15">
        <v>1443.8</v>
      </c>
      <c r="I87" s="37">
        <v>1.2351000000000001</v>
      </c>
      <c r="J87" s="16">
        <f t="shared" si="16"/>
        <v>1783.24</v>
      </c>
      <c r="K87" s="83">
        <f t="shared" si="17"/>
        <v>46703.0556</v>
      </c>
    </row>
    <row r="88" spans="1:1003" ht="30" x14ac:dyDescent="0.25">
      <c r="A88" s="39"/>
      <c r="B88" s="89" t="s">
        <v>130</v>
      </c>
      <c r="C88" s="72" t="s">
        <v>101</v>
      </c>
      <c r="D88" s="36">
        <v>95875</v>
      </c>
      <c r="E88" s="23" t="s">
        <v>82</v>
      </c>
      <c r="F88" s="17" t="s">
        <v>20</v>
      </c>
      <c r="G88" s="8">
        <v>1335.6899999999996</v>
      </c>
      <c r="H88" s="15">
        <v>2.44</v>
      </c>
      <c r="I88" s="37">
        <v>1.2351000000000001</v>
      </c>
      <c r="J88" s="16">
        <f t="shared" si="16"/>
        <v>3.01</v>
      </c>
      <c r="K88" s="83">
        <f t="shared" si="17"/>
        <v>4020.4268999999986</v>
      </c>
    </row>
    <row r="89" spans="1:1003" s="56" customFormat="1" x14ac:dyDescent="0.25">
      <c r="A89" s="39"/>
      <c r="B89" s="90"/>
      <c r="C89" s="47"/>
      <c r="D89" s="66"/>
      <c r="E89" s="59" t="s">
        <v>157</v>
      </c>
      <c r="F89" s="64"/>
      <c r="G89" s="50"/>
      <c r="H89" s="51"/>
      <c r="I89" s="51"/>
      <c r="J89" s="52"/>
      <c r="K89" s="79">
        <f>SUM(K82:K88)</f>
        <v>891262.48074999999</v>
      </c>
      <c r="L89" s="94"/>
      <c r="M89" s="94"/>
      <c r="N89" s="94"/>
      <c r="O89" s="94"/>
      <c r="P89" s="94"/>
      <c r="Q89" s="94"/>
      <c r="R89" s="54"/>
      <c r="S89" s="54"/>
      <c r="T89" s="54"/>
      <c r="U89" s="54"/>
      <c r="V89" s="54"/>
      <c r="W89" s="54"/>
      <c r="X89" s="54"/>
      <c r="Y89" s="54"/>
      <c r="Z89" s="54"/>
      <c r="AA89" s="54"/>
      <c r="AB89" s="54"/>
      <c r="AC89" s="54"/>
      <c r="AD89" s="54"/>
      <c r="AE89" s="54"/>
      <c r="AF89" s="54"/>
      <c r="AG89" s="54"/>
      <c r="AH89" s="54"/>
      <c r="AI89" s="54"/>
      <c r="AJ89" s="54"/>
      <c r="AK89" s="54"/>
      <c r="AL89" s="54"/>
      <c r="AM89" s="54"/>
      <c r="AN89" s="54"/>
      <c r="AO89" s="54"/>
      <c r="AP89" s="54"/>
      <c r="AQ89" s="54"/>
      <c r="AR89" s="54"/>
      <c r="AS89" s="54"/>
      <c r="AT89" s="54"/>
      <c r="AU89" s="54"/>
      <c r="AV89" s="54"/>
      <c r="AW89" s="54"/>
      <c r="AX89" s="54"/>
      <c r="AY89" s="54"/>
      <c r="AZ89" s="54"/>
      <c r="BA89" s="54"/>
      <c r="BB89" s="54"/>
      <c r="BC89" s="54"/>
      <c r="BD89" s="54"/>
      <c r="BE89" s="54"/>
      <c r="BF89" s="54"/>
      <c r="BG89" s="54"/>
      <c r="BH89" s="54"/>
      <c r="BI89" s="54"/>
      <c r="BJ89" s="54"/>
      <c r="BK89" s="54"/>
      <c r="BL89" s="54"/>
      <c r="BM89" s="54"/>
      <c r="BN89" s="54"/>
      <c r="BO89" s="54"/>
      <c r="BP89" s="54"/>
      <c r="BQ89" s="54"/>
      <c r="BR89" s="54"/>
      <c r="BS89" s="54"/>
      <c r="BT89" s="54"/>
      <c r="BU89" s="54"/>
      <c r="BV89" s="54"/>
      <c r="BW89" s="54"/>
      <c r="BX89" s="54"/>
      <c r="BY89" s="54"/>
      <c r="BZ89" s="54"/>
      <c r="CA89" s="54"/>
      <c r="CB89" s="54"/>
      <c r="CC89" s="54"/>
      <c r="CD89" s="54"/>
      <c r="CE89" s="54"/>
      <c r="CF89" s="54"/>
      <c r="CG89" s="54"/>
      <c r="CH89" s="54"/>
      <c r="CI89" s="54"/>
      <c r="CJ89" s="54"/>
      <c r="CK89" s="54"/>
      <c r="CL89" s="54"/>
      <c r="CM89" s="54"/>
      <c r="CN89" s="54"/>
      <c r="CO89" s="54"/>
      <c r="CP89" s="54"/>
      <c r="CQ89" s="54"/>
      <c r="CR89" s="54"/>
      <c r="CS89" s="54"/>
      <c r="CT89" s="54"/>
      <c r="CU89" s="54"/>
      <c r="CV89" s="54"/>
      <c r="CW89" s="54"/>
      <c r="CX89" s="54"/>
      <c r="CY89" s="54"/>
      <c r="CZ89" s="54"/>
      <c r="DA89" s="54"/>
      <c r="DB89" s="54"/>
      <c r="DC89" s="54"/>
      <c r="DD89" s="54"/>
      <c r="DE89" s="54"/>
      <c r="DF89" s="54"/>
      <c r="DG89" s="54"/>
      <c r="DH89" s="54"/>
      <c r="DI89" s="54"/>
      <c r="DJ89" s="54"/>
      <c r="DK89" s="54"/>
      <c r="DL89" s="54"/>
      <c r="DM89" s="54"/>
      <c r="DN89" s="54"/>
      <c r="DO89" s="54"/>
      <c r="DP89" s="54"/>
      <c r="DQ89" s="54"/>
      <c r="DR89" s="54"/>
      <c r="DS89" s="54"/>
      <c r="DT89" s="54"/>
      <c r="DU89" s="54"/>
      <c r="DV89" s="54"/>
      <c r="DW89" s="54"/>
      <c r="DX89" s="54"/>
      <c r="DY89" s="54"/>
      <c r="DZ89" s="54"/>
      <c r="EA89" s="54"/>
      <c r="EB89" s="54"/>
      <c r="EC89" s="54"/>
      <c r="ED89" s="54"/>
      <c r="EE89" s="54"/>
      <c r="EF89" s="54"/>
      <c r="EG89" s="54"/>
      <c r="EH89" s="54"/>
      <c r="EI89" s="54"/>
      <c r="EJ89" s="54"/>
      <c r="EK89" s="54"/>
      <c r="EL89" s="54"/>
      <c r="EM89" s="54"/>
      <c r="EN89" s="54"/>
      <c r="EO89" s="54"/>
      <c r="EP89" s="54"/>
      <c r="EQ89" s="54"/>
      <c r="ER89" s="54"/>
      <c r="ES89" s="54"/>
      <c r="ET89" s="54"/>
      <c r="EU89" s="54"/>
      <c r="EV89" s="54"/>
      <c r="EW89" s="54"/>
      <c r="EX89" s="54"/>
      <c r="EY89" s="54"/>
      <c r="EZ89" s="54"/>
      <c r="FA89" s="54"/>
      <c r="FB89" s="54"/>
      <c r="FC89" s="54"/>
      <c r="FD89" s="54"/>
      <c r="FE89" s="54"/>
      <c r="FF89" s="54"/>
      <c r="FG89" s="54"/>
      <c r="FH89" s="54"/>
      <c r="FI89" s="54"/>
      <c r="FJ89" s="54"/>
      <c r="FK89" s="54"/>
      <c r="FL89" s="54"/>
      <c r="FM89" s="54"/>
      <c r="FN89" s="54"/>
      <c r="FO89" s="54"/>
      <c r="FP89" s="54"/>
      <c r="FQ89" s="54"/>
      <c r="FR89" s="54"/>
      <c r="FS89" s="54"/>
      <c r="FT89" s="54"/>
      <c r="FU89" s="54"/>
      <c r="FV89" s="54"/>
      <c r="FW89" s="54"/>
      <c r="FX89" s="54"/>
      <c r="FY89" s="54"/>
      <c r="FZ89" s="54"/>
      <c r="GA89" s="54"/>
      <c r="GB89" s="54"/>
      <c r="GC89" s="54"/>
      <c r="GD89" s="54"/>
      <c r="GE89" s="54"/>
      <c r="GF89" s="54"/>
      <c r="GG89" s="54"/>
      <c r="GH89" s="54"/>
      <c r="GI89" s="54"/>
      <c r="GJ89" s="54"/>
      <c r="GK89" s="54"/>
      <c r="GL89" s="54"/>
      <c r="GM89" s="54"/>
      <c r="GN89" s="54"/>
      <c r="GO89" s="54"/>
      <c r="GP89" s="54"/>
      <c r="GQ89" s="54"/>
      <c r="GR89" s="54"/>
      <c r="GS89" s="54"/>
      <c r="GT89" s="54"/>
      <c r="GU89" s="54"/>
      <c r="GV89" s="54"/>
      <c r="GW89" s="54"/>
      <c r="GX89" s="54"/>
      <c r="GY89" s="54"/>
      <c r="GZ89" s="54"/>
      <c r="HA89" s="54"/>
      <c r="HB89" s="54"/>
      <c r="HC89" s="54"/>
      <c r="HD89" s="54"/>
      <c r="HE89" s="54"/>
      <c r="HF89" s="54"/>
      <c r="HG89" s="54"/>
      <c r="HH89" s="54"/>
      <c r="HI89" s="54"/>
      <c r="HJ89" s="54"/>
      <c r="HK89" s="54"/>
      <c r="HL89" s="54"/>
      <c r="HM89" s="54"/>
      <c r="HN89" s="54"/>
      <c r="HO89" s="54"/>
      <c r="HP89" s="54"/>
      <c r="HQ89" s="54"/>
      <c r="HR89" s="54"/>
      <c r="HS89" s="54"/>
      <c r="HT89" s="54"/>
      <c r="HU89" s="54"/>
      <c r="HV89" s="54"/>
      <c r="HW89" s="54"/>
      <c r="HX89" s="54"/>
      <c r="HY89" s="54"/>
      <c r="HZ89" s="54"/>
      <c r="IA89" s="54"/>
      <c r="IB89" s="54"/>
      <c r="IC89" s="55"/>
      <c r="ID89" s="55"/>
      <c r="IE89" s="55"/>
      <c r="IF89" s="55"/>
      <c r="IG89" s="55"/>
      <c r="IH89" s="55"/>
      <c r="II89" s="55"/>
      <c r="IJ89" s="55"/>
      <c r="IK89" s="55"/>
      <c r="IL89" s="55"/>
      <c r="IM89" s="55"/>
      <c r="IN89" s="55"/>
      <c r="IO89" s="55"/>
      <c r="IP89" s="55"/>
      <c r="IQ89" s="55"/>
      <c r="IR89" s="55"/>
      <c r="IS89" s="55"/>
      <c r="IT89" s="55"/>
      <c r="IU89" s="55"/>
      <c r="IV89" s="55"/>
      <c r="IW89" s="55"/>
      <c r="IX89" s="55"/>
      <c r="IY89" s="55"/>
      <c r="IZ89" s="55"/>
      <c r="JA89" s="55"/>
      <c r="JB89" s="55"/>
      <c r="JC89" s="55"/>
      <c r="JD89" s="55"/>
      <c r="JE89" s="55"/>
      <c r="JF89" s="55"/>
      <c r="JG89" s="55"/>
      <c r="JH89" s="55"/>
      <c r="JI89" s="55"/>
      <c r="JJ89" s="55"/>
      <c r="JK89" s="55"/>
      <c r="JL89" s="55"/>
      <c r="JM89" s="55"/>
      <c r="JN89" s="55"/>
      <c r="JO89" s="55"/>
      <c r="JP89" s="55"/>
      <c r="JQ89" s="55"/>
      <c r="JR89" s="55"/>
      <c r="JS89" s="55"/>
      <c r="JT89" s="55"/>
      <c r="JU89" s="55"/>
      <c r="JV89" s="55"/>
      <c r="JW89" s="55"/>
      <c r="JX89" s="55"/>
      <c r="JY89" s="55"/>
      <c r="JZ89" s="55"/>
      <c r="KA89" s="55"/>
      <c r="KB89" s="55"/>
      <c r="KC89" s="55"/>
      <c r="KD89" s="55"/>
      <c r="KE89" s="55"/>
      <c r="KF89" s="55"/>
      <c r="KG89" s="55"/>
      <c r="KH89" s="55"/>
      <c r="KI89" s="55"/>
      <c r="KJ89" s="55"/>
      <c r="KK89" s="55"/>
      <c r="KL89" s="55"/>
      <c r="KM89" s="55"/>
      <c r="KN89" s="55"/>
      <c r="KO89" s="55"/>
      <c r="KP89" s="55"/>
      <c r="KQ89" s="55"/>
      <c r="KR89" s="55"/>
      <c r="KS89" s="55"/>
      <c r="KT89" s="55"/>
      <c r="KU89" s="55"/>
      <c r="KV89" s="55"/>
      <c r="KW89" s="55"/>
      <c r="KX89" s="55"/>
      <c r="KY89" s="55"/>
      <c r="KZ89" s="55"/>
      <c r="LA89" s="55"/>
      <c r="LB89" s="55"/>
      <c r="LC89" s="55"/>
      <c r="LD89" s="55"/>
      <c r="LE89" s="55"/>
      <c r="LF89" s="55"/>
      <c r="LG89" s="55"/>
      <c r="LH89" s="55"/>
      <c r="LI89" s="55"/>
      <c r="LJ89" s="55"/>
      <c r="LK89" s="55"/>
      <c r="LL89" s="55"/>
      <c r="LM89" s="55"/>
      <c r="LN89" s="55"/>
      <c r="LO89" s="55"/>
      <c r="LP89" s="55"/>
      <c r="LQ89" s="55"/>
      <c r="LR89" s="55"/>
      <c r="LS89" s="55"/>
      <c r="LT89" s="55"/>
      <c r="LU89" s="55"/>
      <c r="LV89" s="55"/>
      <c r="LW89" s="55"/>
      <c r="LX89" s="55"/>
      <c r="LY89" s="55"/>
      <c r="LZ89" s="55"/>
      <c r="MA89" s="55"/>
      <c r="MB89" s="55"/>
      <c r="MC89" s="55"/>
      <c r="MD89" s="55"/>
      <c r="ME89" s="55"/>
      <c r="MF89" s="55"/>
      <c r="MG89" s="55"/>
      <c r="MH89" s="55"/>
      <c r="MI89" s="55"/>
      <c r="MJ89" s="55"/>
      <c r="MK89" s="55"/>
      <c r="ML89" s="55"/>
      <c r="MM89" s="55"/>
      <c r="MN89" s="55"/>
      <c r="MO89" s="55"/>
      <c r="MP89" s="55"/>
      <c r="MQ89" s="55"/>
      <c r="MR89" s="55"/>
      <c r="MS89" s="55"/>
      <c r="MT89" s="55"/>
      <c r="MU89" s="55"/>
      <c r="MV89" s="55"/>
      <c r="MW89" s="55"/>
      <c r="MX89" s="55"/>
      <c r="MY89" s="55"/>
      <c r="MZ89" s="55"/>
      <c r="NA89" s="55"/>
      <c r="NB89" s="55"/>
      <c r="NC89" s="55"/>
      <c r="ND89" s="55"/>
      <c r="NE89" s="55"/>
      <c r="NF89" s="55"/>
      <c r="NG89" s="55"/>
      <c r="NH89" s="55"/>
      <c r="NI89" s="55"/>
      <c r="NJ89" s="55"/>
      <c r="NK89" s="55"/>
      <c r="NL89" s="55"/>
      <c r="NM89" s="55"/>
      <c r="NN89" s="55"/>
      <c r="NO89" s="55"/>
      <c r="NP89" s="55"/>
      <c r="NQ89" s="55"/>
      <c r="NR89" s="55"/>
      <c r="NS89" s="55"/>
      <c r="NT89" s="55"/>
      <c r="NU89" s="55"/>
      <c r="NV89" s="55"/>
      <c r="NW89" s="55"/>
      <c r="NX89" s="55"/>
      <c r="NY89" s="55"/>
      <c r="NZ89" s="55"/>
      <c r="OA89" s="55"/>
      <c r="OB89" s="55"/>
      <c r="OC89" s="55"/>
      <c r="OD89" s="55"/>
      <c r="OE89" s="55"/>
      <c r="OF89" s="55"/>
      <c r="OG89" s="55"/>
      <c r="OH89" s="55"/>
      <c r="OI89" s="55"/>
      <c r="OJ89" s="55"/>
      <c r="OK89" s="55"/>
      <c r="OL89" s="55"/>
      <c r="OM89" s="55"/>
      <c r="ON89" s="55"/>
      <c r="OO89" s="55"/>
      <c r="OP89" s="55"/>
      <c r="OQ89" s="55"/>
      <c r="OR89" s="55"/>
      <c r="OS89" s="55"/>
      <c r="OT89" s="55"/>
      <c r="OU89" s="55"/>
      <c r="OV89" s="55"/>
      <c r="OW89" s="55"/>
      <c r="OX89" s="55"/>
      <c r="OY89" s="55"/>
      <c r="OZ89" s="55"/>
      <c r="PA89" s="55"/>
      <c r="PB89" s="55"/>
      <c r="PC89" s="55"/>
      <c r="PD89" s="55"/>
      <c r="PE89" s="55"/>
      <c r="PF89" s="55"/>
      <c r="PG89" s="55"/>
      <c r="PH89" s="55"/>
      <c r="PI89" s="55"/>
      <c r="PJ89" s="55"/>
      <c r="PK89" s="55"/>
      <c r="PL89" s="55"/>
      <c r="PM89" s="55"/>
      <c r="PN89" s="55"/>
      <c r="PO89" s="55"/>
      <c r="PP89" s="55"/>
      <c r="PQ89" s="55"/>
      <c r="PR89" s="55"/>
      <c r="PS89" s="55"/>
      <c r="PT89" s="55"/>
      <c r="PU89" s="55"/>
      <c r="PV89" s="55"/>
      <c r="PW89" s="55"/>
      <c r="PX89" s="55"/>
      <c r="PY89" s="55"/>
      <c r="PZ89" s="55"/>
      <c r="QA89" s="55"/>
      <c r="QB89" s="55"/>
      <c r="QC89" s="55"/>
      <c r="QD89" s="55"/>
      <c r="QE89" s="55"/>
      <c r="QF89" s="55"/>
      <c r="QG89" s="55"/>
      <c r="QH89" s="55"/>
      <c r="QI89" s="55"/>
      <c r="QJ89" s="55"/>
      <c r="QK89" s="55"/>
      <c r="QL89" s="55"/>
      <c r="QM89" s="55"/>
      <c r="QN89" s="55"/>
      <c r="QO89" s="55"/>
      <c r="QP89" s="55"/>
      <c r="QQ89" s="55"/>
      <c r="QR89" s="55"/>
      <c r="QS89" s="55"/>
      <c r="QT89" s="55"/>
      <c r="QU89" s="55"/>
      <c r="QV89" s="55"/>
      <c r="QW89" s="55"/>
      <c r="QX89" s="55"/>
      <c r="QY89" s="55"/>
      <c r="QZ89" s="55"/>
      <c r="RA89" s="55"/>
      <c r="RB89" s="55"/>
      <c r="RC89" s="55"/>
      <c r="RD89" s="55"/>
      <c r="RE89" s="55"/>
      <c r="RF89" s="55"/>
      <c r="RG89" s="55"/>
      <c r="RH89" s="55"/>
      <c r="RI89" s="55"/>
      <c r="RJ89" s="55"/>
      <c r="RK89" s="55"/>
      <c r="RL89" s="55"/>
      <c r="RM89" s="55"/>
      <c r="RN89" s="55"/>
      <c r="RO89" s="55"/>
      <c r="RP89" s="55"/>
      <c r="RQ89" s="55"/>
      <c r="RR89" s="55"/>
      <c r="RS89" s="55"/>
      <c r="RT89" s="55"/>
      <c r="RU89" s="55"/>
      <c r="RV89" s="55"/>
      <c r="RW89" s="55"/>
      <c r="RX89" s="55"/>
      <c r="RY89" s="55"/>
      <c r="RZ89" s="55"/>
      <c r="SA89" s="55"/>
      <c r="SB89" s="55"/>
      <c r="SC89" s="55"/>
      <c r="SD89" s="55"/>
      <c r="SE89" s="55"/>
      <c r="SF89" s="55"/>
      <c r="SG89" s="55"/>
      <c r="SH89" s="55"/>
      <c r="SI89" s="55"/>
      <c r="SJ89" s="55"/>
      <c r="SK89" s="55"/>
      <c r="SL89" s="55"/>
      <c r="SM89" s="55"/>
      <c r="SN89" s="55"/>
      <c r="SO89" s="55"/>
      <c r="SP89" s="55"/>
      <c r="SQ89" s="55"/>
      <c r="SR89" s="55"/>
      <c r="SS89" s="55"/>
      <c r="ST89" s="55"/>
      <c r="SU89" s="55"/>
      <c r="SV89" s="55"/>
      <c r="SW89" s="55"/>
      <c r="SX89" s="55"/>
      <c r="SY89" s="55"/>
      <c r="SZ89" s="55"/>
      <c r="TA89" s="55"/>
      <c r="TB89" s="55"/>
      <c r="TC89" s="55"/>
      <c r="TD89" s="55"/>
      <c r="TE89" s="55"/>
      <c r="TF89" s="55"/>
      <c r="TG89" s="55"/>
      <c r="TH89" s="55"/>
      <c r="TI89" s="55"/>
      <c r="TJ89" s="55"/>
      <c r="TK89" s="55"/>
      <c r="TL89" s="55"/>
      <c r="TM89" s="55"/>
      <c r="TN89" s="55"/>
      <c r="TO89" s="55"/>
      <c r="TP89" s="55"/>
      <c r="TQ89" s="55"/>
      <c r="TR89" s="55"/>
      <c r="TS89" s="55"/>
      <c r="TT89" s="55"/>
      <c r="TU89" s="55"/>
      <c r="TV89" s="55"/>
      <c r="TW89" s="55"/>
      <c r="TX89" s="55"/>
      <c r="TY89" s="55"/>
      <c r="TZ89" s="55"/>
      <c r="UA89" s="55"/>
      <c r="UB89" s="55"/>
      <c r="UC89" s="55"/>
      <c r="UD89" s="55"/>
      <c r="UE89" s="55"/>
      <c r="UF89" s="55"/>
      <c r="UG89" s="55"/>
      <c r="UH89" s="55"/>
      <c r="UI89" s="55"/>
      <c r="UJ89" s="55"/>
      <c r="UK89" s="55"/>
      <c r="UL89" s="55"/>
      <c r="UM89" s="55"/>
      <c r="UN89" s="55"/>
      <c r="UO89" s="55"/>
      <c r="UP89" s="55"/>
      <c r="UQ89" s="55"/>
      <c r="UR89" s="55"/>
      <c r="US89" s="55"/>
      <c r="UT89" s="55"/>
      <c r="UU89" s="55"/>
      <c r="UV89" s="55"/>
      <c r="UW89" s="55"/>
      <c r="UX89" s="55"/>
      <c r="UY89" s="55"/>
      <c r="UZ89" s="55"/>
      <c r="VA89" s="55"/>
      <c r="VB89" s="55"/>
      <c r="VC89" s="55"/>
      <c r="VD89" s="55"/>
      <c r="VE89" s="55"/>
      <c r="VF89" s="55"/>
      <c r="VG89" s="55"/>
      <c r="VH89" s="55"/>
      <c r="VI89" s="55"/>
      <c r="VJ89" s="55"/>
      <c r="VK89" s="55"/>
      <c r="VL89" s="55"/>
      <c r="VM89" s="55"/>
      <c r="VN89" s="55"/>
      <c r="VO89" s="55"/>
      <c r="VP89" s="55"/>
      <c r="VQ89" s="55"/>
      <c r="VR89" s="55"/>
      <c r="VS89" s="55"/>
      <c r="VT89" s="55"/>
      <c r="VU89" s="55"/>
      <c r="VV89" s="55"/>
      <c r="VW89" s="55"/>
      <c r="VX89" s="55"/>
      <c r="VY89" s="55"/>
      <c r="VZ89" s="55"/>
      <c r="WA89" s="55"/>
      <c r="WB89" s="55"/>
      <c r="WC89" s="55"/>
      <c r="WD89" s="55"/>
      <c r="WE89" s="55"/>
      <c r="WF89" s="55"/>
      <c r="WG89" s="55"/>
      <c r="WH89" s="55"/>
      <c r="WI89" s="55"/>
      <c r="WJ89" s="55"/>
      <c r="WK89" s="55"/>
      <c r="WL89" s="55"/>
      <c r="WM89" s="55"/>
      <c r="WN89" s="55"/>
      <c r="WO89" s="55"/>
      <c r="WP89" s="55"/>
      <c r="WQ89" s="55"/>
      <c r="WR89" s="55"/>
      <c r="WS89" s="55"/>
      <c r="WT89" s="55"/>
      <c r="WU89" s="55"/>
      <c r="WV89" s="55"/>
      <c r="WW89" s="55"/>
      <c r="WX89" s="55"/>
      <c r="WY89" s="55"/>
      <c r="WZ89" s="55"/>
      <c r="XA89" s="55"/>
      <c r="XB89" s="55"/>
      <c r="XC89" s="55"/>
      <c r="XD89" s="55"/>
      <c r="XE89" s="55"/>
      <c r="XF89" s="55"/>
      <c r="XG89" s="55"/>
      <c r="XH89" s="55"/>
      <c r="XI89" s="55"/>
      <c r="XJ89" s="55"/>
      <c r="XK89" s="55"/>
      <c r="XL89" s="55"/>
      <c r="XM89" s="55"/>
      <c r="XN89" s="55"/>
      <c r="XO89" s="55"/>
      <c r="XP89" s="55"/>
      <c r="XQ89" s="55"/>
      <c r="XR89" s="55"/>
      <c r="XS89" s="55"/>
      <c r="XT89" s="55"/>
      <c r="XU89" s="55"/>
      <c r="XV89" s="55"/>
      <c r="XW89" s="55"/>
      <c r="XX89" s="55"/>
      <c r="XY89" s="55"/>
      <c r="XZ89" s="55"/>
      <c r="YA89" s="55"/>
      <c r="YB89" s="55"/>
      <c r="YC89" s="55"/>
      <c r="YD89" s="55"/>
      <c r="YE89" s="55"/>
      <c r="YF89" s="55"/>
      <c r="YG89" s="55"/>
      <c r="YH89" s="55"/>
      <c r="YI89" s="55"/>
      <c r="YJ89" s="55"/>
      <c r="YK89" s="55"/>
      <c r="YL89" s="55"/>
      <c r="YM89" s="55"/>
      <c r="YN89" s="55"/>
      <c r="YO89" s="55"/>
      <c r="YP89" s="55"/>
      <c r="YQ89" s="55"/>
      <c r="YR89" s="55"/>
      <c r="YS89" s="55"/>
      <c r="YT89" s="55"/>
      <c r="YU89" s="55"/>
      <c r="YV89" s="55"/>
      <c r="YW89" s="55"/>
      <c r="YX89" s="55"/>
      <c r="YY89" s="55"/>
      <c r="YZ89" s="55"/>
      <c r="ZA89" s="55"/>
      <c r="ZB89" s="55"/>
      <c r="ZC89" s="55"/>
      <c r="ZD89" s="55"/>
      <c r="ZE89" s="55"/>
      <c r="ZF89" s="55"/>
      <c r="ZG89" s="55"/>
      <c r="ZH89" s="55"/>
      <c r="ZI89" s="55"/>
      <c r="ZJ89" s="55"/>
      <c r="ZK89" s="55"/>
      <c r="ZL89" s="55"/>
      <c r="ZM89" s="55"/>
      <c r="ZN89" s="55"/>
      <c r="ZO89" s="55"/>
      <c r="ZP89" s="55"/>
      <c r="ZQ89" s="55"/>
      <c r="ZR89" s="55"/>
      <c r="ZS89" s="55"/>
      <c r="ZT89" s="55"/>
      <c r="ZU89" s="55"/>
      <c r="ZV89" s="55"/>
      <c r="ZW89" s="55"/>
      <c r="ZX89" s="55"/>
      <c r="ZY89" s="55"/>
      <c r="ZZ89" s="55"/>
      <c r="AAA89" s="55"/>
      <c r="AAB89" s="55"/>
      <c r="AAC89" s="55"/>
      <c r="AAD89" s="55"/>
      <c r="AAE89" s="55"/>
      <c r="AAF89" s="55"/>
      <c r="AAG89" s="55"/>
      <c r="AAH89" s="55"/>
      <c r="AAI89" s="55"/>
      <c r="AAJ89" s="55"/>
      <c r="AAK89" s="55"/>
      <c r="AAL89" s="55"/>
      <c r="AAM89" s="55"/>
      <c r="AAN89" s="55"/>
      <c r="AAO89" s="55"/>
      <c r="AAP89" s="55"/>
      <c r="AAQ89" s="55"/>
      <c r="AAR89" s="55"/>
      <c r="AAS89" s="55"/>
      <c r="AAT89" s="55"/>
      <c r="AAU89" s="55"/>
      <c r="AAV89" s="55"/>
      <c r="AAW89" s="55"/>
      <c r="AAX89" s="55"/>
      <c r="AAY89" s="55"/>
      <c r="AAZ89" s="55"/>
      <c r="ABA89" s="55"/>
      <c r="ABB89" s="55"/>
      <c r="ABC89" s="55"/>
      <c r="ABD89" s="55"/>
      <c r="ABE89" s="55"/>
      <c r="ABF89" s="55"/>
      <c r="ABG89" s="55"/>
      <c r="ABH89" s="55"/>
      <c r="ABI89" s="55"/>
      <c r="ABJ89" s="55"/>
      <c r="ABK89" s="55"/>
      <c r="ABL89" s="55"/>
      <c r="ABM89" s="55"/>
      <c r="ABN89" s="55"/>
      <c r="ABO89" s="55"/>
      <c r="ABP89" s="55"/>
      <c r="ABQ89" s="55"/>
      <c r="ABR89" s="55"/>
      <c r="ABS89" s="55"/>
      <c r="ABT89" s="55"/>
      <c r="ABU89" s="55"/>
      <c r="ABV89" s="55"/>
      <c r="ABW89" s="55"/>
      <c r="ABX89" s="55"/>
      <c r="ABY89" s="55"/>
      <c r="ABZ89" s="55"/>
      <c r="ACA89" s="55"/>
      <c r="ACB89" s="55"/>
      <c r="ACC89" s="55"/>
      <c r="ACD89" s="55"/>
      <c r="ACE89" s="55"/>
      <c r="ACF89" s="55"/>
      <c r="ACG89" s="55"/>
      <c r="ACH89" s="55"/>
      <c r="ACI89" s="55"/>
      <c r="ACJ89" s="55"/>
      <c r="ACK89" s="55"/>
      <c r="ACL89" s="55"/>
      <c r="ACM89" s="55"/>
      <c r="ACN89" s="55"/>
      <c r="ACO89" s="55"/>
      <c r="ACP89" s="55"/>
      <c r="ACQ89" s="55"/>
      <c r="ACR89" s="55"/>
      <c r="ACS89" s="55"/>
      <c r="ACT89" s="55"/>
      <c r="ACU89" s="55"/>
      <c r="ACV89" s="55"/>
      <c r="ACW89" s="55"/>
      <c r="ACX89" s="55"/>
      <c r="ACY89" s="55"/>
      <c r="ACZ89" s="55"/>
      <c r="ADA89" s="55"/>
      <c r="ADB89" s="55"/>
      <c r="ADC89" s="55"/>
      <c r="ADD89" s="55"/>
      <c r="ADE89" s="55"/>
      <c r="ADF89" s="55"/>
      <c r="ADG89" s="55"/>
      <c r="ADH89" s="55"/>
      <c r="ADI89" s="55"/>
      <c r="ADJ89" s="55"/>
      <c r="ADK89" s="55"/>
      <c r="ADL89" s="55"/>
      <c r="ADM89" s="55"/>
      <c r="ADN89" s="55"/>
      <c r="ADO89" s="55"/>
      <c r="ADP89" s="55"/>
      <c r="ADQ89" s="55"/>
      <c r="ADR89" s="55"/>
      <c r="ADS89" s="55"/>
      <c r="ADT89" s="55"/>
      <c r="ADU89" s="55"/>
      <c r="ADV89" s="55"/>
      <c r="ADW89" s="55"/>
      <c r="ADX89" s="55"/>
      <c r="ADY89" s="55"/>
      <c r="ADZ89" s="55"/>
      <c r="AEA89" s="55"/>
      <c r="AEB89" s="55"/>
      <c r="AEC89" s="55"/>
      <c r="AED89" s="55"/>
      <c r="AEE89" s="55"/>
      <c r="AEF89" s="55"/>
      <c r="AEG89" s="55"/>
      <c r="AEH89" s="55"/>
      <c r="AEI89" s="55"/>
      <c r="AEJ89" s="55"/>
      <c r="AEK89" s="55"/>
      <c r="AEL89" s="55"/>
      <c r="AEM89" s="55"/>
      <c r="AEN89" s="55"/>
      <c r="AEO89" s="55"/>
      <c r="AEP89" s="55"/>
      <c r="AEQ89" s="55"/>
      <c r="AER89" s="55"/>
      <c r="AES89" s="55"/>
      <c r="AET89" s="55"/>
      <c r="AEU89" s="55"/>
      <c r="AEV89" s="55"/>
      <c r="AEW89" s="55"/>
      <c r="AEX89" s="55"/>
      <c r="AEY89" s="55"/>
      <c r="AEZ89" s="55"/>
      <c r="AFA89" s="55"/>
      <c r="AFB89" s="55"/>
      <c r="AFC89" s="55"/>
      <c r="AFD89" s="55"/>
      <c r="AFE89" s="55"/>
      <c r="AFF89" s="55"/>
      <c r="AFG89" s="55"/>
      <c r="AFH89" s="55"/>
      <c r="AFI89" s="55"/>
      <c r="AFJ89" s="55"/>
      <c r="AFK89" s="55"/>
      <c r="AFL89" s="55"/>
      <c r="AFM89" s="55"/>
      <c r="AFN89" s="55"/>
      <c r="AFO89" s="55"/>
      <c r="AFP89" s="55"/>
      <c r="AFQ89" s="55"/>
      <c r="AFR89" s="55"/>
      <c r="AFS89" s="55"/>
      <c r="AFT89" s="55"/>
      <c r="AFU89" s="55"/>
      <c r="AFV89" s="55"/>
      <c r="AFW89" s="55"/>
      <c r="AFX89" s="55"/>
      <c r="AFY89" s="55"/>
      <c r="AFZ89" s="55"/>
      <c r="AGA89" s="55"/>
      <c r="AGB89" s="55"/>
      <c r="AGC89" s="55"/>
      <c r="AGD89" s="55"/>
      <c r="AGE89" s="55"/>
      <c r="AGF89" s="55"/>
      <c r="AGG89" s="55"/>
      <c r="AGH89" s="55"/>
      <c r="AGI89" s="55"/>
      <c r="AGJ89" s="55"/>
      <c r="AGK89" s="55"/>
      <c r="AGL89" s="55"/>
      <c r="AGM89" s="55"/>
      <c r="AGN89" s="55"/>
      <c r="AGO89" s="55"/>
      <c r="AGP89" s="55"/>
      <c r="AGQ89" s="55"/>
      <c r="AGR89" s="55"/>
      <c r="AGS89" s="55"/>
      <c r="AGT89" s="55"/>
      <c r="AGU89" s="55"/>
      <c r="AGV89" s="55"/>
      <c r="AGW89" s="55"/>
      <c r="AGX89" s="55"/>
      <c r="AGY89" s="55"/>
      <c r="AGZ89" s="55"/>
      <c r="AHA89" s="55"/>
      <c r="AHB89" s="55"/>
      <c r="AHC89" s="55"/>
      <c r="AHD89" s="55"/>
      <c r="AHE89" s="55"/>
      <c r="AHF89" s="55"/>
      <c r="AHG89" s="55"/>
      <c r="AHH89" s="55"/>
      <c r="AHI89" s="55"/>
      <c r="AHJ89" s="55"/>
      <c r="AHK89" s="55"/>
      <c r="AHL89" s="55"/>
      <c r="AHM89" s="55"/>
      <c r="AHN89" s="55"/>
      <c r="AHO89" s="55"/>
      <c r="AHP89" s="55"/>
      <c r="AHQ89" s="55"/>
      <c r="AHR89" s="55"/>
      <c r="AHS89" s="55"/>
      <c r="AHT89" s="55"/>
      <c r="AHU89" s="55"/>
      <c r="AHV89" s="55"/>
      <c r="AHW89" s="55"/>
      <c r="AHX89" s="55"/>
      <c r="AHY89" s="55"/>
      <c r="AHZ89" s="55"/>
      <c r="AIA89" s="55"/>
      <c r="AIB89" s="55"/>
      <c r="AIC89" s="55"/>
      <c r="AID89" s="55"/>
      <c r="AIE89" s="55"/>
      <c r="AIF89" s="55"/>
      <c r="AIG89" s="55"/>
      <c r="AIH89" s="55"/>
      <c r="AII89" s="55"/>
      <c r="AIJ89" s="55"/>
      <c r="AIK89" s="55"/>
      <c r="AIL89" s="55"/>
      <c r="AIM89" s="55"/>
      <c r="AIN89" s="55"/>
      <c r="AIO89" s="55"/>
      <c r="AIP89" s="55"/>
      <c r="AIQ89" s="55"/>
      <c r="AIR89" s="55"/>
      <c r="AIS89" s="55"/>
      <c r="AIT89" s="55"/>
      <c r="AIU89" s="55"/>
      <c r="AIV89" s="55"/>
      <c r="AIW89" s="55"/>
      <c r="AIX89" s="55"/>
      <c r="AIY89" s="55"/>
      <c r="AIZ89" s="55"/>
      <c r="AJA89" s="55"/>
      <c r="AJB89" s="55"/>
      <c r="AJC89" s="55"/>
      <c r="AJD89" s="55"/>
      <c r="AJE89" s="55"/>
      <c r="AJF89" s="55"/>
      <c r="AJG89" s="55"/>
      <c r="AJH89" s="55"/>
      <c r="AJI89" s="55"/>
      <c r="AJJ89" s="55"/>
      <c r="AJK89" s="55"/>
      <c r="AJL89" s="55"/>
      <c r="AJM89" s="55"/>
      <c r="AJN89" s="55"/>
      <c r="AJO89" s="55"/>
      <c r="AJP89" s="55"/>
      <c r="AJQ89" s="55"/>
      <c r="AJR89" s="55"/>
      <c r="AJS89" s="55"/>
      <c r="AJT89" s="55"/>
      <c r="AJU89" s="55"/>
      <c r="AJV89" s="55"/>
      <c r="AJW89" s="55"/>
      <c r="AJX89" s="55"/>
      <c r="AJY89" s="55"/>
      <c r="AJZ89" s="55"/>
      <c r="AKA89" s="55"/>
      <c r="AKB89" s="55"/>
      <c r="AKC89" s="55"/>
      <c r="AKD89" s="55"/>
      <c r="AKE89" s="55"/>
      <c r="AKF89" s="55"/>
      <c r="AKG89" s="55"/>
      <c r="AKH89" s="55"/>
      <c r="AKI89" s="55"/>
      <c r="AKJ89" s="55"/>
      <c r="AKK89" s="55"/>
      <c r="AKL89" s="55"/>
      <c r="AKM89" s="55"/>
      <c r="AKN89" s="55"/>
      <c r="AKO89" s="55"/>
      <c r="AKP89" s="55"/>
      <c r="AKQ89" s="55"/>
      <c r="AKR89" s="55"/>
      <c r="AKS89" s="55"/>
      <c r="AKT89" s="55"/>
      <c r="AKU89" s="55"/>
      <c r="AKV89" s="55"/>
      <c r="AKW89" s="55"/>
      <c r="AKX89" s="55"/>
      <c r="AKY89" s="55"/>
      <c r="AKZ89" s="55"/>
      <c r="ALA89" s="55"/>
      <c r="ALB89" s="55"/>
      <c r="ALC89" s="55"/>
      <c r="ALD89" s="55"/>
      <c r="ALE89" s="55"/>
      <c r="ALF89" s="55"/>
      <c r="ALG89" s="55"/>
      <c r="ALH89" s="55"/>
      <c r="ALI89" s="55"/>
      <c r="ALJ89" s="55"/>
      <c r="ALK89" s="55"/>
      <c r="ALL89" s="55"/>
      <c r="ALM89" s="55"/>
      <c r="ALN89" s="55"/>
      <c r="ALO89" s="55"/>
    </row>
    <row r="90" spans="1:1003" x14ac:dyDescent="0.25">
      <c r="A90" s="39"/>
      <c r="B90" s="75">
        <v>8</v>
      </c>
      <c r="C90" s="11"/>
      <c r="D90" s="12">
        <v>8</v>
      </c>
      <c r="E90" s="103" t="s">
        <v>85</v>
      </c>
      <c r="F90" s="103"/>
      <c r="G90" s="103"/>
      <c r="H90" s="103"/>
      <c r="I90" s="103"/>
      <c r="J90" s="103"/>
      <c r="K90" s="104"/>
    </row>
    <row r="91" spans="1:1003" ht="30" x14ac:dyDescent="0.25">
      <c r="A91" s="39"/>
      <c r="B91" s="89" t="s">
        <v>131</v>
      </c>
      <c r="C91" s="72" t="s">
        <v>101</v>
      </c>
      <c r="D91" s="36">
        <v>102509</v>
      </c>
      <c r="E91" s="23" t="s">
        <v>86</v>
      </c>
      <c r="F91" s="13" t="s">
        <v>15</v>
      </c>
      <c r="G91" s="8">
        <v>320</v>
      </c>
      <c r="H91" s="15">
        <v>22.28</v>
      </c>
      <c r="I91" s="37">
        <v>1.2351000000000001</v>
      </c>
      <c r="J91" s="16">
        <f t="shared" ref="J91:J107" si="18">ROUND(H91*I91,2)</f>
        <v>27.52</v>
      </c>
      <c r="K91" s="83">
        <f t="shared" ref="K91:K107" si="19">J91*G91</f>
        <v>8806.4</v>
      </c>
    </row>
    <row r="92" spans="1:1003" ht="30" x14ac:dyDescent="0.25">
      <c r="A92" s="39"/>
      <c r="B92" s="89" t="s">
        <v>132</v>
      </c>
      <c r="C92" s="72" t="s">
        <v>101</v>
      </c>
      <c r="D92" s="36">
        <v>102512</v>
      </c>
      <c r="E92" s="23" t="s">
        <v>87</v>
      </c>
      <c r="F92" s="22" t="s">
        <v>25</v>
      </c>
      <c r="G92" s="8">
        <v>1164</v>
      </c>
      <c r="H92" s="15">
        <v>5.09</v>
      </c>
      <c r="I92" s="37">
        <v>1.2351000000000001</v>
      </c>
      <c r="J92" s="16">
        <f t="shared" si="18"/>
        <v>6.29</v>
      </c>
      <c r="K92" s="83">
        <f t="shared" si="19"/>
        <v>7321.56</v>
      </c>
    </row>
    <row r="93" spans="1:1003" ht="30" x14ac:dyDescent="0.25">
      <c r="A93" s="39"/>
      <c r="B93" s="89" t="s">
        <v>133</v>
      </c>
      <c r="C93" s="72" t="s">
        <v>101</v>
      </c>
      <c r="D93" s="36">
        <v>102509</v>
      </c>
      <c r="E93" s="23" t="s">
        <v>88</v>
      </c>
      <c r="F93" s="13" t="s">
        <v>15</v>
      </c>
      <c r="G93" s="8">
        <v>32</v>
      </c>
      <c r="H93" s="15">
        <v>22.28</v>
      </c>
      <c r="I93" s="37">
        <v>1.2351000000000001</v>
      </c>
      <c r="J93" s="16">
        <f t="shared" si="18"/>
        <v>27.52</v>
      </c>
      <c r="K93" s="83">
        <f t="shared" si="19"/>
        <v>880.64</v>
      </c>
    </row>
    <row r="94" spans="1:1003" ht="45" x14ac:dyDescent="0.25">
      <c r="A94" s="39"/>
      <c r="B94" s="89" t="s">
        <v>134</v>
      </c>
      <c r="C94" s="72" t="s">
        <v>101</v>
      </c>
      <c r="D94" s="36">
        <v>102512</v>
      </c>
      <c r="E94" s="23" t="s">
        <v>89</v>
      </c>
      <c r="F94" s="22" t="s">
        <v>25</v>
      </c>
      <c r="G94" s="8">
        <v>1746</v>
      </c>
      <c r="H94" s="15">
        <v>5.09</v>
      </c>
      <c r="I94" s="37">
        <v>1.2351000000000001</v>
      </c>
      <c r="J94" s="16">
        <f t="shared" si="18"/>
        <v>6.29</v>
      </c>
      <c r="K94" s="83">
        <f t="shared" si="19"/>
        <v>10982.34</v>
      </c>
    </row>
    <row r="95" spans="1:1003" ht="30" x14ac:dyDescent="0.25">
      <c r="A95" s="39"/>
      <c r="B95" s="89" t="s">
        <v>135</v>
      </c>
      <c r="C95" s="72" t="s">
        <v>101</v>
      </c>
      <c r="D95" s="36">
        <v>102513</v>
      </c>
      <c r="E95" s="23" t="s">
        <v>90</v>
      </c>
      <c r="F95" s="13" t="s">
        <v>15</v>
      </c>
      <c r="G95" s="8">
        <v>31.5</v>
      </c>
      <c r="H95" s="15">
        <v>42.98</v>
      </c>
      <c r="I95" s="37">
        <v>1.2351000000000001</v>
      </c>
      <c r="J95" s="16">
        <f t="shared" si="18"/>
        <v>53.08</v>
      </c>
      <c r="K95" s="83">
        <f t="shared" si="19"/>
        <v>1672.02</v>
      </c>
    </row>
    <row r="96" spans="1:1003" ht="30" x14ac:dyDescent="0.25">
      <c r="A96" s="39"/>
      <c r="B96" s="89" t="s">
        <v>136</v>
      </c>
      <c r="C96" s="72" t="s">
        <v>13</v>
      </c>
      <c r="D96" s="36">
        <v>15</v>
      </c>
      <c r="E96" s="23" t="s">
        <v>201</v>
      </c>
      <c r="F96" s="22" t="s">
        <v>41</v>
      </c>
      <c r="G96" s="8">
        <v>12</v>
      </c>
      <c r="H96" s="43">
        <v>622.39</v>
      </c>
      <c r="I96" s="37">
        <v>1.2351000000000001</v>
      </c>
      <c r="J96" s="16">
        <f t="shared" si="18"/>
        <v>768.71</v>
      </c>
      <c r="K96" s="83">
        <f t="shared" si="19"/>
        <v>9224.52</v>
      </c>
    </row>
    <row r="97" spans="1:1003" ht="30" x14ac:dyDescent="0.25">
      <c r="A97" s="39"/>
      <c r="B97" s="89" t="s">
        <v>137</v>
      </c>
      <c r="C97" s="72" t="s">
        <v>13</v>
      </c>
      <c r="D97" s="36">
        <v>16</v>
      </c>
      <c r="E97" s="23" t="s">
        <v>202</v>
      </c>
      <c r="F97" s="22" t="s">
        <v>41</v>
      </c>
      <c r="G97" s="8">
        <v>10</v>
      </c>
      <c r="H97" s="43">
        <v>619.95000000000005</v>
      </c>
      <c r="I97" s="37">
        <v>1.2351000000000001</v>
      </c>
      <c r="J97" s="16">
        <f t="shared" si="18"/>
        <v>765.7</v>
      </c>
      <c r="K97" s="83">
        <f t="shared" si="19"/>
        <v>7657</v>
      </c>
    </row>
    <row r="98" spans="1:1003" ht="30" x14ac:dyDescent="0.25">
      <c r="A98" s="39"/>
      <c r="B98" s="89" t="s">
        <v>138</v>
      </c>
      <c r="C98" s="72" t="s">
        <v>13</v>
      </c>
      <c r="D98" s="36">
        <v>17</v>
      </c>
      <c r="E98" s="23" t="s">
        <v>203</v>
      </c>
      <c r="F98" s="22" t="s">
        <v>41</v>
      </c>
      <c r="G98" s="8">
        <v>6</v>
      </c>
      <c r="H98" s="43">
        <v>724.8</v>
      </c>
      <c r="I98" s="37">
        <v>1.2351000000000001</v>
      </c>
      <c r="J98" s="16">
        <f t="shared" si="18"/>
        <v>895.2</v>
      </c>
      <c r="K98" s="83">
        <f t="shared" si="19"/>
        <v>5371.2000000000007</v>
      </c>
    </row>
    <row r="99" spans="1:1003" ht="30" x14ac:dyDescent="0.25">
      <c r="A99" s="39"/>
      <c r="B99" s="89" t="s">
        <v>139</v>
      </c>
      <c r="C99" s="72" t="s">
        <v>13</v>
      </c>
      <c r="D99" s="36">
        <v>18</v>
      </c>
      <c r="E99" s="23" t="s">
        <v>200</v>
      </c>
      <c r="F99" s="22" t="s">
        <v>41</v>
      </c>
      <c r="G99" s="8">
        <v>1</v>
      </c>
      <c r="H99" s="43">
        <v>1576.68</v>
      </c>
      <c r="I99" s="37">
        <v>1.2351000000000001</v>
      </c>
      <c r="J99" s="16">
        <f t="shared" si="18"/>
        <v>1947.36</v>
      </c>
      <c r="K99" s="83">
        <f t="shared" si="19"/>
        <v>1947.36</v>
      </c>
    </row>
    <row r="100" spans="1:1003" ht="30" x14ac:dyDescent="0.25">
      <c r="A100" s="39"/>
      <c r="B100" s="89" t="s">
        <v>140</v>
      </c>
      <c r="C100" s="72" t="s">
        <v>13</v>
      </c>
      <c r="D100" s="36">
        <v>19</v>
      </c>
      <c r="E100" s="23" t="s">
        <v>91</v>
      </c>
      <c r="F100" s="22" t="s">
        <v>41</v>
      </c>
      <c r="G100" s="8">
        <v>1</v>
      </c>
      <c r="H100" s="43">
        <v>1031.3</v>
      </c>
      <c r="I100" s="37">
        <v>1.2351000000000001</v>
      </c>
      <c r="J100" s="16">
        <f t="shared" si="18"/>
        <v>1273.76</v>
      </c>
      <c r="K100" s="83">
        <f t="shared" si="19"/>
        <v>1273.76</v>
      </c>
    </row>
    <row r="101" spans="1:1003" ht="45" x14ac:dyDescent="0.25">
      <c r="A101" s="39"/>
      <c r="B101" s="89" t="s">
        <v>141</v>
      </c>
      <c r="C101" s="72" t="s">
        <v>13</v>
      </c>
      <c r="D101" s="36">
        <v>20</v>
      </c>
      <c r="E101" s="23" t="s">
        <v>196</v>
      </c>
      <c r="F101" s="13" t="s">
        <v>15</v>
      </c>
      <c r="G101" s="8">
        <v>76.400000000000006</v>
      </c>
      <c r="H101" s="43">
        <v>116.36</v>
      </c>
      <c r="I101" s="37">
        <v>1.2351000000000001</v>
      </c>
      <c r="J101" s="16">
        <f t="shared" si="18"/>
        <v>143.72</v>
      </c>
      <c r="K101" s="83">
        <f t="shared" si="19"/>
        <v>10980.208000000001</v>
      </c>
    </row>
    <row r="102" spans="1:1003" ht="30" x14ac:dyDescent="0.25">
      <c r="A102" s="39"/>
      <c r="B102" s="89" t="s">
        <v>142</v>
      </c>
      <c r="C102" s="72" t="s">
        <v>101</v>
      </c>
      <c r="D102" s="36">
        <v>102512</v>
      </c>
      <c r="E102" s="23" t="s">
        <v>92</v>
      </c>
      <c r="F102" s="22" t="s">
        <v>25</v>
      </c>
      <c r="G102" s="8">
        <v>291</v>
      </c>
      <c r="H102" s="15">
        <v>5.09</v>
      </c>
      <c r="I102" s="37">
        <v>1.2351000000000001</v>
      </c>
      <c r="J102" s="16">
        <f t="shared" si="18"/>
        <v>6.29</v>
      </c>
      <c r="K102" s="83">
        <f t="shared" si="19"/>
        <v>1830.39</v>
      </c>
    </row>
    <row r="103" spans="1:1003" ht="45" x14ac:dyDescent="0.25">
      <c r="A103" s="39"/>
      <c r="B103" s="89" t="s">
        <v>143</v>
      </c>
      <c r="C103" s="72" t="s">
        <v>101</v>
      </c>
      <c r="D103" s="36">
        <v>102512</v>
      </c>
      <c r="E103" s="23" t="s">
        <v>93</v>
      </c>
      <c r="F103" s="22" t="s">
        <v>25</v>
      </c>
      <c r="G103" s="8">
        <v>582</v>
      </c>
      <c r="H103" s="15">
        <v>5.09</v>
      </c>
      <c r="I103" s="37">
        <v>1.2351000000000001</v>
      </c>
      <c r="J103" s="16">
        <f t="shared" si="18"/>
        <v>6.29</v>
      </c>
      <c r="K103" s="83">
        <f t="shared" si="19"/>
        <v>3660.78</v>
      </c>
    </row>
    <row r="104" spans="1:1003" ht="45" x14ac:dyDescent="0.25">
      <c r="A104" s="39"/>
      <c r="B104" s="89" t="s">
        <v>144</v>
      </c>
      <c r="C104" s="72" t="s">
        <v>101</v>
      </c>
      <c r="D104" s="36">
        <v>102509</v>
      </c>
      <c r="E104" s="23" t="s">
        <v>205</v>
      </c>
      <c r="F104" s="13" t="s">
        <v>15</v>
      </c>
      <c r="G104" s="8">
        <v>17.600000000000001</v>
      </c>
      <c r="H104" s="15">
        <v>22.28</v>
      </c>
      <c r="I104" s="37">
        <v>1.2351000000000001</v>
      </c>
      <c r="J104" s="16">
        <f t="shared" si="18"/>
        <v>27.52</v>
      </c>
      <c r="K104" s="83">
        <f t="shared" si="19"/>
        <v>484.35200000000003</v>
      </c>
    </row>
    <row r="105" spans="1:1003" ht="45" x14ac:dyDescent="0.25">
      <c r="A105" s="39"/>
      <c r="B105" s="89" t="s">
        <v>145</v>
      </c>
      <c r="C105" s="72" t="s">
        <v>101</v>
      </c>
      <c r="D105" s="36">
        <v>102512</v>
      </c>
      <c r="E105" s="23" t="s">
        <v>94</v>
      </c>
      <c r="F105" s="22" t="s">
        <v>25</v>
      </c>
      <c r="G105" s="8">
        <v>582</v>
      </c>
      <c r="H105" s="15">
        <v>5.09</v>
      </c>
      <c r="I105" s="37">
        <v>1.2351000000000001</v>
      </c>
      <c r="J105" s="16">
        <f t="shared" si="18"/>
        <v>6.29</v>
      </c>
      <c r="K105" s="83">
        <f t="shared" si="19"/>
        <v>3660.78</v>
      </c>
    </row>
    <row r="106" spans="1:1003" ht="30" x14ac:dyDescent="0.25">
      <c r="A106" s="39"/>
      <c r="B106" s="89" t="s">
        <v>191</v>
      </c>
      <c r="C106" s="72" t="s">
        <v>100</v>
      </c>
      <c r="D106" s="36">
        <v>5213362</v>
      </c>
      <c r="E106" s="69" t="s">
        <v>181</v>
      </c>
      <c r="F106" s="70" t="s">
        <v>41</v>
      </c>
      <c r="G106" s="71">
        <v>145</v>
      </c>
      <c r="H106" s="15">
        <v>80.349999999999994</v>
      </c>
      <c r="I106" s="37">
        <v>1.2351000000000001</v>
      </c>
      <c r="J106" s="16">
        <f t="shared" si="18"/>
        <v>99.24</v>
      </c>
      <c r="K106" s="83">
        <f t="shared" si="19"/>
        <v>14389.8</v>
      </c>
    </row>
    <row r="107" spans="1:1003" ht="30" x14ac:dyDescent="0.25">
      <c r="A107" s="39"/>
      <c r="B107" s="89" t="s">
        <v>192</v>
      </c>
      <c r="C107" s="72" t="s">
        <v>100</v>
      </c>
      <c r="D107" s="36">
        <v>5213360</v>
      </c>
      <c r="E107" s="69" t="s">
        <v>182</v>
      </c>
      <c r="F107" s="70" t="s">
        <v>41</v>
      </c>
      <c r="G107" s="71">
        <v>582</v>
      </c>
      <c r="H107" s="15">
        <v>20.25</v>
      </c>
      <c r="I107" s="37">
        <v>1.2351000000000001</v>
      </c>
      <c r="J107" s="16">
        <f t="shared" si="18"/>
        <v>25.01</v>
      </c>
      <c r="K107" s="83">
        <f t="shared" si="19"/>
        <v>14555.820000000002</v>
      </c>
    </row>
    <row r="108" spans="1:1003" s="56" customFormat="1" x14ac:dyDescent="0.25">
      <c r="A108" s="39"/>
      <c r="B108" s="91"/>
      <c r="C108" s="58"/>
      <c r="D108" s="67"/>
      <c r="E108" s="59" t="s">
        <v>156</v>
      </c>
      <c r="F108" s="59"/>
      <c r="G108" s="68"/>
      <c r="H108" s="61"/>
      <c r="I108" s="61"/>
      <c r="J108" s="51"/>
      <c r="K108" s="79">
        <f>SUM(K91:K107)</f>
        <v>104698.93000000001</v>
      </c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54"/>
      <c r="AA108" s="54"/>
      <c r="AB108" s="54"/>
      <c r="AC108" s="54"/>
      <c r="AD108" s="54"/>
      <c r="AE108" s="54"/>
      <c r="AF108" s="54"/>
      <c r="AG108" s="54"/>
      <c r="AH108" s="54"/>
      <c r="AI108" s="54"/>
      <c r="AJ108" s="54"/>
      <c r="AK108" s="54"/>
      <c r="AL108" s="54"/>
      <c r="AM108" s="54"/>
      <c r="AN108" s="54"/>
      <c r="AO108" s="54"/>
      <c r="AP108" s="54"/>
      <c r="AQ108" s="54"/>
      <c r="AR108" s="54"/>
      <c r="AS108" s="54"/>
      <c r="AT108" s="54"/>
      <c r="AU108" s="54"/>
      <c r="AV108" s="54"/>
      <c r="AW108" s="54"/>
      <c r="AX108" s="54"/>
      <c r="AY108" s="54"/>
      <c r="AZ108" s="54"/>
      <c r="BA108" s="54"/>
      <c r="BB108" s="54"/>
      <c r="BC108" s="54"/>
      <c r="BD108" s="54"/>
      <c r="BE108" s="54"/>
      <c r="BF108" s="54"/>
      <c r="BG108" s="54"/>
      <c r="BH108" s="54"/>
      <c r="BI108" s="54"/>
      <c r="BJ108" s="54"/>
      <c r="BK108" s="54"/>
      <c r="BL108" s="54"/>
      <c r="BM108" s="54"/>
      <c r="BN108" s="54"/>
      <c r="BO108" s="54"/>
      <c r="BP108" s="54"/>
      <c r="BQ108" s="54"/>
      <c r="BR108" s="54"/>
      <c r="BS108" s="54"/>
      <c r="BT108" s="54"/>
      <c r="BU108" s="54"/>
      <c r="BV108" s="54"/>
      <c r="BW108" s="54"/>
      <c r="BX108" s="54"/>
      <c r="BY108" s="54"/>
      <c r="BZ108" s="54"/>
      <c r="CA108" s="54"/>
      <c r="CB108" s="54"/>
      <c r="CC108" s="54"/>
      <c r="CD108" s="54"/>
      <c r="CE108" s="54"/>
      <c r="CF108" s="54"/>
      <c r="CG108" s="54"/>
      <c r="CH108" s="54"/>
      <c r="CI108" s="54"/>
      <c r="CJ108" s="54"/>
      <c r="CK108" s="54"/>
      <c r="CL108" s="54"/>
      <c r="CM108" s="54"/>
      <c r="CN108" s="54"/>
      <c r="CO108" s="54"/>
      <c r="CP108" s="54"/>
      <c r="CQ108" s="54"/>
      <c r="CR108" s="54"/>
      <c r="CS108" s="54"/>
      <c r="CT108" s="54"/>
      <c r="CU108" s="54"/>
      <c r="CV108" s="54"/>
      <c r="CW108" s="54"/>
      <c r="CX108" s="54"/>
      <c r="CY108" s="54"/>
      <c r="CZ108" s="54"/>
      <c r="DA108" s="54"/>
      <c r="DB108" s="54"/>
      <c r="DC108" s="54"/>
      <c r="DD108" s="54"/>
      <c r="DE108" s="54"/>
      <c r="DF108" s="54"/>
      <c r="DG108" s="54"/>
      <c r="DH108" s="54"/>
      <c r="DI108" s="54"/>
      <c r="DJ108" s="54"/>
      <c r="DK108" s="54"/>
      <c r="DL108" s="54"/>
      <c r="DM108" s="54"/>
      <c r="DN108" s="54"/>
      <c r="DO108" s="54"/>
      <c r="DP108" s="54"/>
      <c r="DQ108" s="54"/>
      <c r="DR108" s="54"/>
      <c r="DS108" s="54"/>
      <c r="DT108" s="54"/>
      <c r="DU108" s="54"/>
      <c r="DV108" s="54"/>
      <c r="DW108" s="54"/>
      <c r="DX108" s="54"/>
      <c r="DY108" s="54"/>
      <c r="DZ108" s="54"/>
      <c r="EA108" s="54"/>
      <c r="EB108" s="54"/>
      <c r="EC108" s="54"/>
      <c r="ED108" s="54"/>
      <c r="EE108" s="54"/>
      <c r="EF108" s="54"/>
      <c r="EG108" s="54"/>
      <c r="EH108" s="54"/>
      <c r="EI108" s="54"/>
      <c r="EJ108" s="54"/>
      <c r="EK108" s="54"/>
      <c r="EL108" s="54"/>
      <c r="EM108" s="54"/>
      <c r="EN108" s="54"/>
      <c r="EO108" s="54"/>
      <c r="EP108" s="54"/>
      <c r="EQ108" s="54"/>
      <c r="ER108" s="54"/>
      <c r="ES108" s="54"/>
      <c r="ET108" s="54"/>
      <c r="EU108" s="54"/>
      <c r="EV108" s="54"/>
      <c r="EW108" s="54"/>
      <c r="EX108" s="54"/>
      <c r="EY108" s="54"/>
      <c r="EZ108" s="54"/>
      <c r="FA108" s="54"/>
      <c r="FB108" s="54"/>
      <c r="FC108" s="54"/>
      <c r="FD108" s="54"/>
      <c r="FE108" s="54"/>
      <c r="FF108" s="54"/>
      <c r="FG108" s="54"/>
      <c r="FH108" s="54"/>
      <c r="FI108" s="54"/>
      <c r="FJ108" s="54"/>
      <c r="FK108" s="54"/>
      <c r="FL108" s="54"/>
      <c r="FM108" s="54"/>
      <c r="FN108" s="54"/>
      <c r="FO108" s="54"/>
      <c r="FP108" s="54"/>
      <c r="FQ108" s="54"/>
      <c r="FR108" s="54"/>
      <c r="FS108" s="54"/>
      <c r="FT108" s="54"/>
      <c r="FU108" s="54"/>
      <c r="FV108" s="54"/>
      <c r="FW108" s="54"/>
      <c r="FX108" s="54"/>
      <c r="FY108" s="54"/>
      <c r="FZ108" s="54"/>
      <c r="GA108" s="54"/>
      <c r="GB108" s="54"/>
      <c r="GC108" s="54"/>
      <c r="GD108" s="54"/>
      <c r="GE108" s="54"/>
      <c r="GF108" s="54"/>
      <c r="GG108" s="54"/>
      <c r="GH108" s="54"/>
      <c r="GI108" s="54"/>
      <c r="GJ108" s="54"/>
      <c r="GK108" s="54"/>
      <c r="GL108" s="54"/>
      <c r="GM108" s="54"/>
      <c r="GN108" s="54"/>
      <c r="GO108" s="54"/>
      <c r="GP108" s="54"/>
      <c r="GQ108" s="54"/>
      <c r="GR108" s="54"/>
      <c r="GS108" s="54"/>
      <c r="GT108" s="54"/>
      <c r="GU108" s="54"/>
      <c r="GV108" s="54"/>
      <c r="GW108" s="54"/>
      <c r="GX108" s="54"/>
      <c r="GY108" s="54"/>
      <c r="GZ108" s="54"/>
      <c r="HA108" s="54"/>
      <c r="HB108" s="54"/>
      <c r="HC108" s="54"/>
      <c r="HD108" s="54"/>
      <c r="HE108" s="54"/>
      <c r="HF108" s="54"/>
      <c r="HG108" s="54"/>
      <c r="HH108" s="54"/>
      <c r="HI108" s="54"/>
      <c r="HJ108" s="54"/>
      <c r="HK108" s="54"/>
      <c r="HL108" s="54"/>
      <c r="HM108" s="54"/>
      <c r="HN108" s="54"/>
      <c r="HO108" s="54"/>
      <c r="HP108" s="54"/>
      <c r="HQ108" s="54"/>
      <c r="HR108" s="54"/>
      <c r="HS108" s="54"/>
      <c r="HT108" s="54"/>
      <c r="HU108" s="54"/>
      <c r="HV108" s="54"/>
      <c r="HW108" s="54"/>
      <c r="HX108" s="54"/>
      <c r="HY108" s="54"/>
      <c r="HZ108" s="54"/>
      <c r="IA108" s="54"/>
      <c r="IB108" s="54"/>
      <c r="IC108" s="55"/>
      <c r="ID108" s="55"/>
      <c r="IE108" s="55"/>
      <c r="IF108" s="55"/>
      <c r="IG108" s="55"/>
      <c r="IH108" s="55"/>
      <c r="II108" s="55"/>
      <c r="IJ108" s="55"/>
      <c r="IK108" s="55"/>
      <c r="IL108" s="55"/>
      <c r="IM108" s="55"/>
      <c r="IN108" s="55"/>
      <c r="IO108" s="55"/>
      <c r="IP108" s="55"/>
      <c r="IQ108" s="55"/>
      <c r="IR108" s="55"/>
      <c r="IS108" s="55"/>
      <c r="IT108" s="55"/>
      <c r="IU108" s="55"/>
      <c r="IV108" s="55"/>
      <c r="IW108" s="55"/>
      <c r="IX108" s="55"/>
      <c r="IY108" s="55"/>
      <c r="IZ108" s="55"/>
      <c r="JA108" s="55"/>
      <c r="JB108" s="55"/>
      <c r="JC108" s="55"/>
      <c r="JD108" s="55"/>
      <c r="JE108" s="55"/>
      <c r="JF108" s="55"/>
      <c r="JG108" s="55"/>
      <c r="JH108" s="55"/>
      <c r="JI108" s="55"/>
      <c r="JJ108" s="55"/>
      <c r="JK108" s="55"/>
      <c r="JL108" s="55"/>
      <c r="JM108" s="55"/>
      <c r="JN108" s="55"/>
      <c r="JO108" s="55"/>
      <c r="JP108" s="55"/>
      <c r="JQ108" s="55"/>
      <c r="JR108" s="55"/>
      <c r="JS108" s="55"/>
      <c r="JT108" s="55"/>
      <c r="JU108" s="55"/>
      <c r="JV108" s="55"/>
      <c r="JW108" s="55"/>
      <c r="JX108" s="55"/>
      <c r="JY108" s="55"/>
      <c r="JZ108" s="55"/>
      <c r="KA108" s="55"/>
      <c r="KB108" s="55"/>
      <c r="KC108" s="55"/>
      <c r="KD108" s="55"/>
      <c r="KE108" s="55"/>
      <c r="KF108" s="55"/>
      <c r="KG108" s="55"/>
      <c r="KH108" s="55"/>
      <c r="KI108" s="55"/>
      <c r="KJ108" s="55"/>
      <c r="KK108" s="55"/>
      <c r="KL108" s="55"/>
      <c r="KM108" s="55"/>
      <c r="KN108" s="55"/>
      <c r="KO108" s="55"/>
      <c r="KP108" s="55"/>
      <c r="KQ108" s="55"/>
      <c r="KR108" s="55"/>
      <c r="KS108" s="55"/>
      <c r="KT108" s="55"/>
      <c r="KU108" s="55"/>
      <c r="KV108" s="55"/>
      <c r="KW108" s="55"/>
      <c r="KX108" s="55"/>
      <c r="KY108" s="55"/>
      <c r="KZ108" s="55"/>
      <c r="LA108" s="55"/>
      <c r="LB108" s="55"/>
      <c r="LC108" s="55"/>
      <c r="LD108" s="55"/>
      <c r="LE108" s="55"/>
      <c r="LF108" s="55"/>
      <c r="LG108" s="55"/>
      <c r="LH108" s="55"/>
      <c r="LI108" s="55"/>
      <c r="LJ108" s="55"/>
      <c r="LK108" s="55"/>
      <c r="LL108" s="55"/>
      <c r="LM108" s="55"/>
      <c r="LN108" s="55"/>
      <c r="LO108" s="55"/>
      <c r="LP108" s="55"/>
      <c r="LQ108" s="55"/>
      <c r="LR108" s="55"/>
      <c r="LS108" s="55"/>
      <c r="LT108" s="55"/>
      <c r="LU108" s="55"/>
      <c r="LV108" s="55"/>
      <c r="LW108" s="55"/>
      <c r="LX108" s="55"/>
      <c r="LY108" s="55"/>
      <c r="LZ108" s="55"/>
      <c r="MA108" s="55"/>
      <c r="MB108" s="55"/>
      <c r="MC108" s="55"/>
      <c r="MD108" s="55"/>
      <c r="ME108" s="55"/>
      <c r="MF108" s="55"/>
      <c r="MG108" s="55"/>
      <c r="MH108" s="55"/>
      <c r="MI108" s="55"/>
      <c r="MJ108" s="55"/>
      <c r="MK108" s="55"/>
      <c r="ML108" s="55"/>
      <c r="MM108" s="55"/>
      <c r="MN108" s="55"/>
      <c r="MO108" s="55"/>
      <c r="MP108" s="55"/>
      <c r="MQ108" s="55"/>
      <c r="MR108" s="55"/>
      <c r="MS108" s="55"/>
      <c r="MT108" s="55"/>
      <c r="MU108" s="55"/>
      <c r="MV108" s="55"/>
      <c r="MW108" s="55"/>
      <c r="MX108" s="55"/>
      <c r="MY108" s="55"/>
      <c r="MZ108" s="55"/>
      <c r="NA108" s="55"/>
      <c r="NB108" s="55"/>
      <c r="NC108" s="55"/>
      <c r="ND108" s="55"/>
      <c r="NE108" s="55"/>
      <c r="NF108" s="55"/>
      <c r="NG108" s="55"/>
      <c r="NH108" s="55"/>
      <c r="NI108" s="55"/>
      <c r="NJ108" s="55"/>
      <c r="NK108" s="55"/>
      <c r="NL108" s="55"/>
      <c r="NM108" s="55"/>
      <c r="NN108" s="55"/>
      <c r="NO108" s="55"/>
      <c r="NP108" s="55"/>
      <c r="NQ108" s="55"/>
      <c r="NR108" s="55"/>
      <c r="NS108" s="55"/>
      <c r="NT108" s="55"/>
      <c r="NU108" s="55"/>
      <c r="NV108" s="55"/>
      <c r="NW108" s="55"/>
      <c r="NX108" s="55"/>
      <c r="NY108" s="55"/>
      <c r="NZ108" s="55"/>
      <c r="OA108" s="55"/>
      <c r="OB108" s="55"/>
      <c r="OC108" s="55"/>
      <c r="OD108" s="55"/>
      <c r="OE108" s="55"/>
      <c r="OF108" s="55"/>
      <c r="OG108" s="55"/>
      <c r="OH108" s="55"/>
      <c r="OI108" s="55"/>
      <c r="OJ108" s="55"/>
      <c r="OK108" s="55"/>
      <c r="OL108" s="55"/>
      <c r="OM108" s="55"/>
      <c r="ON108" s="55"/>
      <c r="OO108" s="55"/>
      <c r="OP108" s="55"/>
      <c r="OQ108" s="55"/>
      <c r="OR108" s="55"/>
      <c r="OS108" s="55"/>
      <c r="OT108" s="55"/>
      <c r="OU108" s="55"/>
      <c r="OV108" s="55"/>
      <c r="OW108" s="55"/>
      <c r="OX108" s="55"/>
      <c r="OY108" s="55"/>
      <c r="OZ108" s="55"/>
      <c r="PA108" s="55"/>
      <c r="PB108" s="55"/>
      <c r="PC108" s="55"/>
      <c r="PD108" s="55"/>
      <c r="PE108" s="55"/>
      <c r="PF108" s="55"/>
      <c r="PG108" s="55"/>
      <c r="PH108" s="55"/>
      <c r="PI108" s="55"/>
      <c r="PJ108" s="55"/>
      <c r="PK108" s="55"/>
      <c r="PL108" s="55"/>
      <c r="PM108" s="55"/>
      <c r="PN108" s="55"/>
      <c r="PO108" s="55"/>
      <c r="PP108" s="55"/>
      <c r="PQ108" s="55"/>
      <c r="PR108" s="55"/>
      <c r="PS108" s="55"/>
      <c r="PT108" s="55"/>
      <c r="PU108" s="55"/>
      <c r="PV108" s="55"/>
      <c r="PW108" s="55"/>
      <c r="PX108" s="55"/>
      <c r="PY108" s="55"/>
      <c r="PZ108" s="55"/>
      <c r="QA108" s="55"/>
      <c r="QB108" s="55"/>
      <c r="QC108" s="55"/>
      <c r="QD108" s="55"/>
      <c r="QE108" s="55"/>
      <c r="QF108" s="55"/>
      <c r="QG108" s="55"/>
      <c r="QH108" s="55"/>
      <c r="QI108" s="55"/>
      <c r="QJ108" s="55"/>
      <c r="QK108" s="55"/>
      <c r="QL108" s="55"/>
      <c r="QM108" s="55"/>
      <c r="QN108" s="55"/>
      <c r="QO108" s="55"/>
      <c r="QP108" s="55"/>
      <c r="QQ108" s="55"/>
      <c r="QR108" s="55"/>
      <c r="QS108" s="55"/>
      <c r="QT108" s="55"/>
      <c r="QU108" s="55"/>
      <c r="QV108" s="55"/>
      <c r="QW108" s="55"/>
      <c r="QX108" s="55"/>
      <c r="QY108" s="55"/>
      <c r="QZ108" s="55"/>
      <c r="RA108" s="55"/>
      <c r="RB108" s="55"/>
      <c r="RC108" s="55"/>
      <c r="RD108" s="55"/>
      <c r="RE108" s="55"/>
      <c r="RF108" s="55"/>
      <c r="RG108" s="55"/>
      <c r="RH108" s="55"/>
      <c r="RI108" s="55"/>
      <c r="RJ108" s="55"/>
      <c r="RK108" s="55"/>
      <c r="RL108" s="55"/>
      <c r="RM108" s="55"/>
      <c r="RN108" s="55"/>
      <c r="RO108" s="55"/>
      <c r="RP108" s="55"/>
      <c r="RQ108" s="55"/>
      <c r="RR108" s="55"/>
      <c r="RS108" s="55"/>
      <c r="RT108" s="55"/>
      <c r="RU108" s="55"/>
      <c r="RV108" s="55"/>
      <c r="RW108" s="55"/>
      <c r="RX108" s="55"/>
      <c r="RY108" s="55"/>
      <c r="RZ108" s="55"/>
      <c r="SA108" s="55"/>
      <c r="SB108" s="55"/>
      <c r="SC108" s="55"/>
      <c r="SD108" s="55"/>
      <c r="SE108" s="55"/>
      <c r="SF108" s="55"/>
      <c r="SG108" s="55"/>
      <c r="SH108" s="55"/>
      <c r="SI108" s="55"/>
      <c r="SJ108" s="55"/>
      <c r="SK108" s="55"/>
      <c r="SL108" s="55"/>
      <c r="SM108" s="55"/>
      <c r="SN108" s="55"/>
      <c r="SO108" s="55"/>
      <c r="SP108" s="55"/>
      <c r="SQ108" s="55"/>
      <c r="SR108" s="55"/>
      <c r="SS108" s="55"/>
      <c r="ST108" s="55"/>
      <c r="SU108" s="55"/>
      <c r="SV108" s="55"/>
      <c r="SW108" s="55"/>
      <c r="SX108" s="55"/>
      <c r="SY108" s="55"/>
      <c r="SZ108" s="55"/>
      <c r="TA108" s="55"/>
      <c r="TB108" s="55"/>
      <c r="TC108" s="55"/>
      <c r="TD108" s="55"/>
      <c r="TE108" s="55"/>
      <c r="TF108" s="55"/>
      <c r="TG108" s="55"/>
      <c r="TH108" s="55"/>
      <c r="TI108" s="55"/>
      <c r="TJ108" s="55"/>
      <c r="TK108" s="55"/>
      <c r="TL108" s="55"/>
      <c r="TM108" s="55"/>
      <c r="TN108" s="55"/>
      <c r="TO108" s="55"/>
      <c r="TP108" s="55"/>
      <c r="TQ108" s="55"/>
      <c r="TR108" s="55"/>
      <c r="TS108" s="55"/>
      <c r="TT108" s="55"/>
      <c r="TU108" s="55"/>
      <c r="TV108" s="55"/>
      <c r="TW108" s="55"/>
      <c r="TX108" s="55"/>
      <c r="TY108" s="55"/>
      <c r="TZ108" s="55"/>
      <c r="UA108" s="55"/>
      <c r="UB108" s="55"/>
      <c r="UC108" s="55"/>
      <c r="UD108" s="55"/>
      <c r="UE108" s="55"/>
      <c r="UF108" s="55"/>
      <c r="UG108" s="55"/>
      <c r="UH108" s="55"/>
      <c r="UI108" s="55"/>
      <c r="UJ108" s="55"/>
      <c r="UK108" s="55"/>
      <c r="UL108" s="55"/>
      <c r="UM108" s="55"/>
      <c r="UN108" s="55"/>
      <c r="UO108" s="55"/>
      <c r="UP108" s="55"/>
      <c r="UQ108" s="55"/>
      <c r="UR108" s="55"/>
      <c r="US108" s="55"/>
      <c r="UT108" s="55"/>
      <c r="UU108" s="55"/>
      <c r="UV108" s="55"/>
      <c r="UW108" s="55"/>
      <c r="UX108" s="55"/>
      <c r="UY108" s="55"/>
      <c r="UZ108" s="55"/>
      <c r="VA108" s="55"/>
      <c r="VB108" s="55"/>
      <c r="VC108" s="55"/>
      <c r="VD108" s="55"/>
      <c r="VE108" s="55"/>
      <c r="VF108" s="55"/>
      <c r="VG108" s="55"/>
      <c r="VH108" s="55"/>
      <c r="VI108" s="55"/>
      <c r="VJ108" s="55"/>
      <c r="VK108" s="55"/>
      <c r="VL108" s="55"/>
      <c r="VM108" s="55"/>
      <c r="VN108" s="55"/>
      <c r="VO108" s="55"/>
      <c r="VP108" s="55"/>
      <c r="VQ108" s="55"/>
      <c r="VR108" s="55"/>
      <c r="VS108" s="55"/>
      <c r="VT108" s="55"/>
      <c r="VU108" s="55"/>
      <c r="VV108" s="55"/>
      <c r="VW108" s="55"/>
      <c r="VX108" s="55"/>
      <c r="VY108" s="55"/>
      <c r="VZ108" s="55"/>
      <c r="WA108" s="55"/>
      <c r="WB108" s="55"/>
      <c r="WC108" s="55"/>
      <c r="WD108" s="55"/>
      <c r="WE108" s="55"/>
      <c r="WF108" s="55"/>
      <c r="WG108" s="55"/>
      <c r="WH108" s="55"/>
      <c r="WI108" s="55"/>
      <c r="WJ108" s="55"/>
      <c r="WK108" s="55"/>
      <c r="WL108" s="55"/>
      <c r="WM108" s="55"/>
      <c r="WN108" s="55"/>
      <c r="WO108" s="55"/>
      <c r="WP108" s="55"/>
      <c r="WQ108" s="55"/>
      <c r="WR108" s="55"/>
      <c r="WS108" s="55"/>
      <c r="WT108" s="55"/>
      <c r="WU108" s="55"/>
      <c r="WV108" s="55"/>
      <c r="WW108" s="55"/>
      <c r="WX108" s="55"/>
      <c r="WY108" s="55"/>
      <c r="WZ108" s="55"/>
      <c r="XA108" s="55"/>
      <c r="XB108" s="55"/>
      <c r="XC108" s="55"/>
      <c r="XD108" s="55"/>
      <c r="XE108" s="55"/>
      <c r="XF108" s="55"/>
      <c r="XG108" s="55"/>
      <c r="XH108" s="55"/>
      <c r="XI108" s="55"/>
      <c r="XJ108" s="55"/>
      <c r="XK108" s="55"/>
      <c r="XL108" s="55"/>
      <c r="XM108" s="55"/>
      <c r="XN108" s="55"/>
      <c r="XO108" s="55"/>
      <c r="XP108" s="55"/>
      <c r="XQ108" s="55"/>
      <c r="XR108" s="55"/>
      <c r="XS108" s="55"/>
      <c r="XT108" s="55"/>
      <c r="XU108" s="55"/>
      <c r="XV108" s="55"/>
      <c r="XW108" s="55"/>
      <c r="XX108" s="55"/>
      <c r="XY108" s="55"/>
      <c r="XZ108" s="55"/>
      <c r="YA108" s="55"/>
      <c r="YB108" s="55"/>
      <c r="YC108" s="55"/>
      <c r="YD108" s="55"/>
      <c r="YE108" s="55"/>
      <c r="YF108" s="55"/>
      <c r="YG108" s="55"/>
      <c r="YH108" s="55"/>
      <c r="YI108" s="55"/>
      <c r="YJ108" s="55"/>
      <c r="YK108" s="55"/>
      <c r="YL108" s="55"/>
      <c r="YM108" s="55"/>
      <c r="YN108" s="55"/>
      <c r="YO108" s="55"/>
      <c r="YP108" s="55"/>
      <c r="YQ108" s="55"/>
      <c r="YR108" s="55"/>
      <c r="YS108" s="55"/>
      <c r="YT108" s="55"/>
      <c r="YU108" s="55"/>
      <c r="YV108" s="55"/>
      <c r="YW108" s="55"/>
      <c r="YX108" s="55"/>
      <c r="YY108" s="55"/>
      <c r="YZ108" s="55"/>
      <c r="ZA108" s="55"/>
      <c r="ZB108" s="55"/>
      <c r="ZC108" s="55"/>
      <c r="ZD108" s="55"/>
      <c r="ZE108" s="55"/>
      <c r="ZF108" s="55"/>
      <c r="ZG108" s="55"/>
      <c r="ZH108" s="55"/>
      <c r="ZI108" s="55"/>
      <c r="ZJ108" s="55"/>
      <c r="ZK108" s="55"/>
      <c r="ZL108" s="55"/>
      <c r="ZM108" s="55"/>
      <c r="ZN108" s="55"/>
      <c r="ZO108" s="55"/>
      <c r="ZP108" s="55"/>
      <c r="ZQ108" s="55"/>
      <c r="ZR108" s="55"/>
      <c r="ZS108" s="55"/>
      <c r="ZT108" s="55"/>
      <c r="ZU108" s="55"/>
      <c r="ZV108" s="55"/>
      <c r="ZW108" s="55"/>
      <c r="ZX108" s="55"/>
      <c r="ZY108" s="55"/>
      <c r="ZZ108" s="55"/>
      <c r="AAA108" s="55"/>
      <c r="AAB108" s="55"/>
      <c r="AAC108" s="55"/>
      <c r="AAD108" s="55"/>
      <c r="AAE108" s="55"/>
      <c r="AAF108" s="55"/>
      <c r="AAG108" s="55"/>
      <c r="AAH108" s="55"/>
      <c r="AAI108" s="55"/>
      <c r="AAJ108" s="55"/>
      <c r="AAK108" s="55"/>
      <c r="AAL108" s="55"/>
      <c r="AAM108" s="55"/>
      <c r="AAN108" s="55"/>
      <c r="AAO108" s="55"/>
      <c r="AAP108" s="55"/>
      <c r="AAQ108" s="55"/>
      <c r="AAR108" s="55"/>
      <c r="AAS108" s="55"/>
      <c r="AAT108" s="55"/>
      <c r="AAU108" s="55"/>
      <c r="AAV108" s="55"/>
      <c r="AAW108" s="55"/>
      <c r="AAX108" s="55"/>
      <c r="AAY108" s="55"/>
      <c r="AAZ108" s="55"/>
      <c r="ABA108" s="55"/>
      <c r="ABB108" s="55"/>
      <c r="ABC108" s="55"/>
      <c r="ABD108" s="55"/>
      <c r="ABE108" s="55"/>
      <c r="ABF108" s="55"/>
      <c r="ABG108" s="55"/>
      <c r="ABH108" s="55"/>
      <c r="ABI108" s="55"/>
      <c r="ABJ108" s="55"/>
      <c r="ABK108" s="55"/>
      <c r="ABL108" s="55"/>
      <c r="ABM108" s="55"/>
      <c r="ABN108" s="55"/>
      <c r="ABO108" s="55"/>
      <c r="ABP108" s="55"/>
      <c r="ABQ108" s="55"/>
      <c r="ABR108" s="55"/>
      <c r="ABS108" s="55"/>
      <c r="ABT108" s="55"/>
      <c r="ABU108" s="55"/>
      <c r="ABV108" s="55"/>
      <c r="ABW108" s="55"/>
      <c r="ABX108" s="55"/>
      <c r="ABY108" s="55"/>
      <c r="ABZ108" s="55"/>
      <c r="ACA108" s="55"/>
      <c r="ACB108" s="55"/>
      <c r="ACC108" s="55"/>
      <c r="ACD108" s="55"/>
      <c r="ACE108" s="55"/>
      <c r="ACF108" s="55"/>
      <c r="ACG108" s="55"/>
      <c r="ACH108" s="55"/>
      <c r="ACI108" s="55"/>
      <c r="ACJ108" s="55"/>
      <c r="ACK108" s="55"/>
      <c r="ACL108" s="55"/>
      <c r="ACM108" s="55"/>
      <c r="ACN108" s="55"/>
      <c r="ACO108" s="55"/>
      <c r="ACP108" s="55"/>
      <c r="ACQ108" s="55"/>
      <c r="ACR108" s="55"/>
      <c r="ACS108" s="55"/>
      <c r="ACT108" s="55"/>
      <c r="ACU108" s="55"/>
      <c r="ACV108" s="55"/>
      <c r="ACW108" s="55"/>
      <c r="ACX108" s="55"/>
      <c r="ACY108" s="55"/>
      <c r="ACZ108" s="55"/>
      <c r="ADA108" s="55"/>
      <c r="ADB108" s="55"/>
      <c r="ADC108" s="55"/>
      <c r="ADD108" s="55"/>
      <c r="ADE108" s="55"/>
      <c r="ADF108" s="55"/>
      <c r="ADG108" s="55"/>
      <c r="ADH108" s="55"/>
      <c r="ADI108" s="55"/>
      <c r="ADJ108" s="55"/>
      <c r="ADK108" s="55"/>
      <c r="ADL108" s="55"/>
      <c r="ADM108" s="55"/>
      <c r="ADN108" s="55"/>
      <c r="ADO108" s="55"/>
      <c r="ADP108" s="55"/>
      <c r="ADQ108" s="55"/>
      <c r="ADR108" s="55"/>
      <c r="ADS108" s="55"/>
      <c r="ADT108" s="55"/>
      <c r="ADU108" s="55"/>
      <c r="ADV108" s="55"/>
      <c r="ADW108" s="55"/>
      <c r="ADX108" s="55"/>
      <c r="ADY108" s="55"/>
      <c r="ADZ108" s="55"/>
      <c r="AEA108" s="55"/>
      <c r="AEB108" s="55"/>
      <c r="AEC108" s="55"/>
      <c r="AED108" s="55"/>
      <c r="AEE108" s="55"/>
      <c r="AEF108" s="55"/>
      <c r="AEG108" s="55"/>
      <c r="AEH108" s="55"/>
      <c r="AEI108" s="55"/>
      <c r="AEJ108" s="55"/>
      <c r="AEK108" s="55"/>
      <c r="AEL108" s="55"/>
      <c r="AEM108" s="55"/>
      <c r="AEN108" s="55"/>
      <c r="AEO108" s="55"/>
      <c r="AEP108" s="55"/>
      <c r="AEQ108" s="55"/>
      <c r="AER108" s="55"/>
      <c r="AES108" s="55"/>
      <c r="AET108" s="55"/>
      <c r="AEU108" s="55"/>
      <c r="AEV108" s="55"/>
      <c r="AEW108" s="55"/>
      <c r="AEX108" s="55"/>
      <c r="AEY108" s="55"/>
      <c r="AEZ108" s="55"/>
      <c r="AFA108" s="55"/>
      <c r="AFB108" s="55"/>
      <c r="AFC108" s="55"/>
      <c r="AFD108" s="55"/>
      <c r="AFE108" s="55"/>
      <c r="AFF108" s="55"/>
      <c r="AFG108" s="55"/>
      <c r="AFH108" s="55"/>
      <c r="AFI108" s="55"/>
      <c r="AFJ108" s="55"/>
      <c r="AFK108" s="55"/>
      <c r="AFL108" s="55"/>
      <c r="AFM108" s="55"/>
      <c r="AFN108" s="55"/>
      <c r="AFO108" s="55"/>
      <c r="AFP108" s="55"/>
      <c r="AFQ108" s="55"/>
      <c r="AFR108" s="55"/>
      <c r="AFS108" s="55"/>
      <c r="AFT108" s="55"/>
      <c r="AFU108" s="55"/>
      <c r="AFV108" s="55"/>
      <c r="AFW108" s="55"/>
      <c r="AFX108" s="55"/>
      <c r="AFY108" s="55"/>
      <c r="AFZ108" s="55"/>
      <c r="AGA108" s="55"/>
      <c r="AGB108" s="55"/>
      <c r="AGC108" s="55"/>
      <c r="AGD108" s="55"/>
      <c r="AGE108" s="55"/>
      <c r="AGF108" s="55"/>
      <c r="AGG108" s="55"/>
      <c r="AGH108" s="55"/>
      <c r="AGI108" s="55"/>
      <c r="AGJ108" s="55"/>
      <c r="AGK108" s="55"/>
      <c r="AGL108" s="55"/>
      <c r="AGM108" s="55"/>
      <c r="AGN108" s="55"/>
      <c r="AGO108" s="55"/>
      <c r="AGP108" s="55"/>
      <c r="AGQ108" s="55"/>
      <c r="AGR108" s="55"/>
      <c r="AGS108" s="55"/>
      <c r="AGT108" s="55"/>
      <c r="AGU108" s="55"/>
      <c r="AGV108" s="55"/>
      <c r="AGW108" s="55"/>
      <c r="AGX108" s="55"/>
      <c r="AGY108" s="55"/>
      <c r="AGZ108" s="55"/>
      <c r="AHA108" s="55"/>
      <c r="AHB108" s="55"/>
      <c r="AHC108" s="55"/>
      <c r="AHD108" s="55"/>
      <c r="AHE108" s="55"/>
      <c r="AHF108" s="55"/>
      <c r="AHG108" s="55"/>
      <c r="AHH108" s="55"/>
      <c r="AHI108" s="55"/>
      <c r="AHJ108" s="55"/>
      <c r="AHK108" s="55"/>
      <c r="AHL108" s="55"/>
      <c r="AHM108" s="55"/>
      <c r="AHN108" s="55"/>
      <c r="AHO108" s="55"/>
      <c r="AHP108" s="55"/>
      <c r="AHQ108" s="55"/>
      <c r="AHR108" s="55"/>
      <c r="AHS108" s="55"/>
      <c r="AHT108" s="55"/>
      <c r="AHU108" s="55"/>
      <c r="AHV108" s="55"/>
      <c r="AHW108" s="55"/>
      <c r="AHX108" s="55"/>
      <c r="AHY108" s="55"/>
      <c r="AHZ108" s="55"/>
      <c r="AIA108" s="55"/>
      <c r="AIB108" s="55"/>
      <c r="AIC108" s="55"/>
      <c r="AID108" s="55"/>
      <c r="AIE108" s="55"/>
      <c r="AIF108" s="55"/>
      <c r="AIG108" s="55"/>
      <c r="AIH108" s="55"/>
      <c r="AII108" s="55"/>
      <c r="AIJ108" s="55"/>
      <c r="AIK108" s="55"/>
      <c r="AIL108" s="55"/>
      <c r="AIM108" s="55"/>
      <c r="AIN108" s="55"/>
      <c r="AIO108" s="55"/>
      <c r="AIP108" s="55"/>
      <c r="AIQ108" s="55"/>
      <c r="AIR108" s="55"/>
      <c r="AIS108" s="55"/>
      <c r="AIT108" s="55"/>
      <c r="AIU108" s="55"/>
      <c r="AIV108" s="55"/>
      <c r="AIW108" s="55"/>
      <c r="AIX108" s="55"/>
      <c r="AIY108" s="55"/>
      <c r="AIZ108" s="55"/>
      <c r="AJA108" s="55"/>
      <c r="AJB108" s="55"/>
      <c r="AJC108" s="55"/>
      <c r="AJD108" s="55"/>
      <c r="AJE108" s="55"/>
      <c r="AJF108" s="55"/>
      <c r="AJG108" s="55"/>
      <c r="AJH108" s="55"/>
      <c r="AJI108" s="55"/>
      <c r="AJJ108" s="55"/>
      <c r="AJK108" s="55"/>
      <c r="AJL108" s="55"/>
      <c r="AJM108" s="55"/>
      <c r="AJN108" s="55"/>
      <c r="AJO108" s="55"/>
      <c r="AJP108" s="55"/>
      <c r="AJQ108" s="55"/>
      <c r="AJR108" s="55"/>
      <c r="AJS108" s="55"/>
      <c r="AJT108" s="55"/>
      <c r="AJU108" s="55"/>
      <c r="AJV108" s="55"/>
      <c r="AJW108" s="55"/>
      <c r="AJX108" s="55"/>
      <c r="AJY108" s="55"/>
      <c r="AJZ108" s="55"/>
      <c r="AKA108" s="55"/>
      <c r="AKB108" s="55"/>
      <c r="AKC108" s="55"/>
      <c r="AKD108" s="55"/>
      <c r="AKE108" s="55"/>
      <c r="AKF108" s="55"/>
      <c r="AKG108" s="55"/>
      <c r="AKH108" s="55"/>
      <c r="AKI108" s="55"/>
      <c r="AKJ108" s="55"/>
      <c r="AKK108" s="55"/>
      <c r="AKL108" s="55"/>
      <c r="AKM108" s="55"/>
      <c r="AKN108" s="55"/>
      <c r="AKO108" s="55"/>
      <c r="AKP108" s="55"/>
      <c r="AKQ108" s="55"/>
      <c r="AKR108" s="55"/>
      <c r="AKS108" s="55"/>
      <c r="AKT108" s="55"/>
      <c r="AKU108" s="55"/>
      <c r="AKV108" s="55"/>
      <c r="AKW108" s="55"/>
      <c r="AKX108" s="55"/>
      <c r="AKY108" s="55"/>
      <c r="AKZ108" s="55"/>
      <c r="ALA108" s="55"/>
      <c r="ALB108" s="55"/>
      <c r="ALC108" s="55"/>
      <c r="ALD108" s="55"/>
      <c r="ALE108" s="55"/>
      <c r="ALF108" s="55"/>
      <c r="ALG108" s="55"/>
      <c r="ALH108" s="55"/>
      <c r="ALI108" s="55"/>
      <c r="ALJ108" s="55"/>
      <c r="ALK108" s="55"/>
      <c r="ALL108" s="55"/>
      <c r="ALM108" s="55"/>
      <c r="ALN108" s="55"/>
      <c r="ALO108" s="55"/>
    </row>
    <row r="109" spans="1:1003" x14ac:dyDescent="0.25">
      <c r="B109" s="92"/>
      <c r="C109" s="18"/>
      <c r="D109" s="31"/>
      <c r="E109" s="73"/>
      <c r="F109" s="73"/>
      <c r="G109" s="32"/>
      <c r="H109" s="19"/>
      <c r="I109" s="19"/>
      <c r="J109" s="15"/>
      <c r="K109" s="83"/>
    </row>
    <row r="110" spans="1:1003" x14ac:dyDescent="0.25">
      <c r="B110" s="92"/>
      <c r="C110" s="18"/>
      <c r="D110" s="31"/>
      <c r="E110" s="73" t="s">
        <v>39</v>
      </c>
      <c r="F110" s="73"/>
      <c r="G110" s="32"/>
      <c r="H110" s="19"/>
      <c r="I110" s="19"/>
      <c r="J110" s="15"/>
      <c r="K110" s="83">
        <f>K108+K89+K80+K68+K59+K35+K27+K20</f>
        <v>4043901.6267500008</v>
      </c>
    </row>
    <row r="111" spans="1:1003" x14ac:dyDescent="0.25">
      <c r="B111" s="92"/>
      <c r="C111" s="108"/>
      <c r="D111" s="108"/>
      <c r="E111" s="108"/>
      <c r="F111" s="108"/>
      <c r="G111" s="108"/>
      <c r="H111" s="108"/>
      <c r="I111" s="108"/>
      <c r="J111" s="108"/>
      <c r="K111" s="109"/>
    </row>
    <row r="112" spans="1:1003" x14ac:dyDescent="0.25">
      <c r="B112" s="92"/>
      <c r="C112" s="110" t="s">
        <v>40</v>
      </c>
      <c r="D112" s="110"/>
      <c r="E112" s="110"/>
      <c r="F112" s="110"/>
      <c r="G112" s="110"/>
      <c r="H112" s="110"/>
      <c r="I112" s="110"/>
      <c r="J112" s="110"/>
      <c r="K112" s="111"/>
    </row>
    <row r="113" spans="2:11" x14ac:dyDescent="0.25">
      <c r="B113" s="92"/>
      <c r="C113" s="112" t="s">
        <v>193</v>
      </c>
      <c r="D113" s="112"/>
      <c r="E113" s="112"/>
      <c r="F113" s="112"/>
      <c r="G113" s="112"/>
      <c r="H113" s="112"/>
      <c r="I113" s="112"/>
      <c r="J113" s="112"/>
      <c r="K113" s="113"/>
    </row>
    <row r="114" spans="2:11" x14ac:dyDescent="0.25">
      <c r="B114" s="92"/>
      <c r="C114" s="101" t="s">
        <v>194</v>
      </c>
      <c r="D114" s="101"/>
      <c r="E114" s="101"/>
      <c r="F114" s="101"/>
      <c r="G114" s="101"/>
      <c r="H114" s="101"/>
      <c r="I114" s="101"/>
      <c r="J114" s="101"/>
      <c r="K114" s="102"/>
    </row>
    <row r="115" spans="2:11" ht="15.75" thickBot="1" x14ac:dyDescent="0.3">
      <c r="B115" s="93"/>
      <c r="C115" s="105" t="s">
        <v>172</v>
      </c>
      <c r="D115" s="105"/>
      <c r="E115" s="105"/>
      <c r="F115" s="105"/>
      <c r="G115" s="105"/>
      <c r="H115" s="105"/>
      <c r="I115" s="105"/>
      <c r="J115" s="105"/>
      <c r="K115" s="106"/>
    </row>
    <row r="116" spans="2:11" ht="15" customHeight="1" x14ac:dyDescent="0.25">
      <c r="C116" s="107"/>
      <c r="D116" s="107"/>
      <c r="E116" s="107"/>
      <c r="F116" s="107"/>
      <c r="G116" s="107"/>
      <c r="H116" s="107"/>
      <c r="I116" s="107"/>
      <c r="J116" s="107"/>
      <c r="K116" s="107"/>
    </row>
    <row r="117" spans="2:11" x14ac:dyDescent="0.25">
      <c r="C117" s="99"/>
      <c r="D117" s="99"/>
      <c r="E117" s="99"/>
      <c r="F117" s="100"/>
      <c r="G117" s="100"/>
      <c r="H117" s="100"/>
      <c r="I117" s="100"/>
      <c r="J117" s="100"/>
      <c r="K117" s="100"/>
    </row>
    <row r="118" spans="2:11" x14ac:dyDescent="0.25">
      <c r="C118" s="99"/>
      <c r="D118" s="99"/>
      <c r="E118" s="99"/>
      <c r="F118" s="100"/>
      <c r="G118" s="100"/>
      <c r="H118" s="100"/>
      <c r="I118" s="100"/>
      <c r="J118" s="100"/>
      <c r="K118" s="100"/>
    </row>
    <row r="119" spans="2:11" x14ac:dyDescent="0.25">
      <c r="C119" s="99"/>
      <c r="D119" s="99"/>
      <c r="E119" s="99"/>
      <c r="F119" s="100"/>
      <c r="G119" s="100"/>
      <c r="H119" s="100"/>
      <c r="I119" s="100"/>
      <c r="J119" s="100"/>
      <c r="K119" s="100"/>
    </row>
    <row r="120" spans="2:11" x14ac:dyDescent="0.25">
      <c r="C120" s="99"/>
      <c r="D120" s="99"/>
      <c r="E120" s="99"/>
      <c r="F120" s="100"/>
      <c r="G120" s="100"/>
      <c r="H120" s="100"/>
      <c r="I120" s="100"/>
      <c r="J120" s="100"/>
      <c r="K120" s="100"/>
    </row>
    <row r="121" spans="2:11" x14ac:dyDescent="0.25">
      <c r="C121" s="99"/>
      <c r="D121" s="99"/>
      <c r="E121" s="99"/>
      <c r="F121" s="100"/>
      <c r="G121" s="100"/>
      <c r="H121" s="100"/>
      <c r="I121" s="100"/>
      <c r="J121" s="100"/>
      <c r="K121" s="100"/>
    </row>
  </sheetData>
  <mergeCells count="40">
    <mergeCell ref="B12:B13"/>
    <mergeCell ref="B11:K11"/>
    <mergeCell ref="C1:K1"/>
    <mergeCell ref="C2:K2"/>
    <mergeCell ref="C3:K3"/>
    <mergeCell ref="C4:K4"/>
    <mergeCell ref="C5:G5"/>
    <mergeCell ref="H5:J5"/>
    <mergeCell ref="C6:G6"/>
    <mergeCell ref="H6:J6"/>
    <mergeCell ref="C7:G7"/>
    <mergeCell ref="H7:J7"/>
    <mergeCell ref="C8:G8"/>
    <mergeCell ref="H8:J8"/>
    <mergeCell ref="C9:G9"/>
    <mergeCell ref="H9:J9"/>
    <mergeCell ref="C12:C13"/>
    <mergeCell ref="D12:D13"/>
    <mergeCell ref="E12:E13"/>
    <mergeCell ref="F12:F13"/>
    <mergeCell ref="G12:G13"/>
    <mergeCell ref="H12:J12"/>
    <mergeCell ref="K12:K13"/>
    <mergeCell ref="E69:K69"/>
    <mergeCell ref="E14:K14"/>
    <mergeCell ref="E28:K28"/>
    <mergeCell ref="E21:K21"/>
    <mergeCell ref="E36:K36"/>
    <mergeCell ref="C117:E121"/>
    <mergeCell ref="F117:H121"/>
    <mergeCell ref="I117:K121"/>
    <mergeCell ref="C114:K114"/>
    <mergeCell ref="E60:K60"/>
    <mergeCell ref="C115:K115"/>
    <mergeCell ref="C116:K116"/>
    <mergeCell ref="E81:K81"/>
    <mergeCell ref="E90:K90"/>
    <mergeCell ref="C111:K111"/>
    <mergeCell ref="C112:K112"/>
    <mergeCell ref="C113:K113"/>
  </mergeCells>
  <pageMargins left="0.78740157480314965" right="0.78740157480314965" top="1.0629921259842521" bottom="1.0629921259842521" header="0.78740157480314965" footer="0.78740157480314965"/>
  <pageSetup paperSize="9" scale="55" firstPageNumber="0" orientation="landscape" horizontalDpi="360" verticalDpi="360" r:id="rId1"/>
  <headerFooter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1535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P.O LOTE 03</vt:lpstr>
      <vt:lpstr>'P.O LOTE 03'!Area_de_impressao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pmsap</cp:lastModifiedBy>
  <cp:revision>262</cp:revision>
  <cp:lastPrinted>2022-09-14T00:03:43Z</cp:lastPrinted>
  <dcterms:created xsi:type="dcterms:W3CDTF">2020-09-19T19:26:13Z</dcterms:created>
  <dcterms:modified xsi:type="dcterms:W3CDTF">2022-09-19T14:18:07Z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